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removaVA\Desktop\отчеты\февраль\"/>
    </mc:Choice>
  </mc:AlternateContent>
  <bookViews>
    <workbookView xWindow="0" yWindow="0" windowWidth="28800" windowHeight="12435"/>
  </bookViews>
  <sheets>
    <sheet name="Лист1" sheetId="8" r:id="rId1"/>
    <sheet name="Лист2" sheetId="5" r:id="rId2"/>
    <sheet name="Лист3" sheetId="7" r:id="rId3"/>
    <sheet name="Лист4" sheetId="9" state="hidden" r:id="rId4"/>
  </sheets>
  <definedNames>
    <definedName name="_xlnm.Print_Titles" localSheetId="1">Лист2!$9:$9</definedName>
    <definedName name="_xlnm.Print_Titles" localSheetId="2">Лист3!$9:$9</definedName>
  </definedNames>
  <calcPr calcId="152511"/>
</workbook>
</file>

<file path=xl/calcChain.xml><?xml version="1.0" encoding="utf-8"?>
<calcChain xmlns="http://schemas.openxmlformats.org/spreadsheetml/2006/main">
  <c r="BV10" i="7" l="1"/>
  <c r="BN15" i="7"/>
  <c r="BN12" i="7"/>
  <c r="BN10" i="7" l="1"/>
  <c r="CA40" i="5" l="1"/>
  <c r="CA39" i="5" s="1"/>
  <c r="CA38" i="5" s="1"/>
  <c r="CA37" i="5" s="1"/>
  <c r="CA36" i="5" s="1"/>
  <c r="CA35" i="5" s="1"/>
  <c r="CA34" i="5" s="1"/>
  <c r="CA33" i="5" s="1"/>
  <c r="CA32" i="5" s="1"/>
  <c r="CA31" i="5" s="1"/>
  <c r="CA30" i="5" s="1"/>
  <c r="CA29" i="5" s="1"/>
  <c r="CA28" i="5" s="1"/>
  <c r="CA27" i="5" s="1"/>
  <c r="CA26" i="5" s="1"/>
  <c r="CA25" i="5" s="1"/>
  <c r="CA24" i="5" s="1"/>
  <c r="CA23" i="5" s="1"/>
  <c r="CA22" i="5" s="1"/>
  <c r="CA21" i="5" s="1"/>
  <c r="CA20" i="5" s="1"/>
  <c r="CA19" i="5" s="1"/>
  <c r="CA18" i="5" s="1"/>
  <c r="CA17" i="5" s="1"/>
  <c r="CA16" i="5" s="1"/>
  <c r="CA15" i="5" s="1"/>
  <c r="CA14" i="5" s="1"/>
  <c r="CA13" i="5" s="1"/>
  <c r="CA12" i="5" s="1"/>
  <c r="BJ40" i="5"/>
  <c r="BJ39" i="5" s="1"/>
  <c r="BJ38" i="5" s="1"/>
  <c r="BJ37" i="5" s="1"/>
  <c r="BJ36" i="5" s="1"/>
  <c r="BJ35" i="5" s="1"/>
  <c r="BJ34" i="5" s="1"/>
  <c r="BJ33" i="5" s="1"/>
  <c r="BJ32" i="5" s="1"/>
  <c r="BJ31" i="5" s="1"/>
  <c r="BJ30" i="5" s="1"/>
  <c r="BJ29" i="5" s="1"/>
  <c r="BJ28" i="5" s="1"/>
  <c r="BJ27" i="5" s="1"/>
  <c r="BJ26" i="5" s="1"/>
  <c r="BJ25" i="5" s="1"/>
  <c r="BJ24" i="5" s="1"/>
  <c r="BJ23" i="5" s="1"/>
  <c r="BJ22" i="5" s="1"/>
  <c r="BJ21" i="5" s="1"/>
  <c r="BJ20" i="5" s="1"/>
  <c r="BJ19" i="5" s="1"/>
  <c r="BJ18" i="5" s="1"/>
  <c r="BJ17" i="5" s="1"/>
  <c r="BJ16" i="5" s="1"/>
  <c r="BJ15" i="5" s="1"/>
  <c r="BJ14" i="5" s="1"/>
  <c r="BJ13" i="5" s="1"/>
  <c r="BJ12" i="5" s="1"/>
  <c r="AS40" i="5"/>
  <c r="AS39" i="5" s="1"/>
  <c r="AS38" i="5" s="1"/>
  <c r="AS37" i="5" s="1"/>
  <c r="AS36" i="5" s="1"/>
  <c r="AS35" i="5" s="1"/>
  <c r="AS34" i="5" s="1"/>
  <c r="AS33" i="5" s="1"/>
  <c r="AS32" i="5" s="1"/>
  <c r="AS31" i="5" s="1"/>
  <c r="AS30" i="5" s="1"/>
  <c r="AS29" i="5" s="1"/>
  <c r="AS28" i="5" s="1"/>
  <c r="AS27" i="5" s="1"/>
  <c r="AS26" i="5" s="1"/>
  <c r="AS25" i="5" s="1"/>
  <c r="AS24" i="5" s="1"/>
  <c r="AS23" i="5" s="1"/>
  <c r="AS22" i="5" s="1"/>
  <c r="AS21" i="5" s="1"/>
  <c r="AS20" i="5" s="1"/>
  <c r="AS19" i="5" s="1"/>
  <c r="AS18" i="5" s="1"/>
  <c r="AS17" i="5" s="1"/>
  <c r="AS16" i="5" s="1"/>
  <c r="AS15" i="5" s="1"/>
  <c r="AS14" i="5" s="1"/>
  <c r="AS13" i="5" s="1"/>
  <c r="AS12" i="5" s="1"/>
  <c r="AK10" i="7"/>
  <c r="CQ39" i="7"/>
  <c r="CQ38" i="7"/>
  <c r="CQ37" i="7"/>
  <c r="CQ36" i="7"/>
  <c r="CQ35" i="7"/>
  <c r="CQ34" i="7"/>
  <c r="CQ33" i="7"/>
  <c r="CQ32" i="7"/>
  <c r="CQ31" i="7"/>
  <c r="CQ30" i="7"/>
  <c r="CQ29" i="7"/>
  <c r="CQ28" i="7"/>
  <c r="CQ27" i="7"/>
  <c r="CQ26" i="7"/>
  <c r="CQ25" i="7"/>
  <c r="CQ24" i="7"/>
  <c r="CQ23" i="7"/>
  <c r="CQ22" i="7"/>
  <c r="CQ21" i="7"/>
  <c r="CQ12" i="7" l="1"/>
  <c r="CQ40" i="7"/>
  <c r="CQ18" i="7"/>
  <c r="CQ16" i="7"/>
  <c r="CQ15" i="7"/>
  <c r="CQ14" i="7"/>
  <c r="CQ13" i="7"/>
  <c r="CQ11" i="7"/>
  <c r="CJ10" i="7"/>
  <c r="CC10" i="7"/>
  <c r="BF10" i="7"/>
  <c r="AY10" i="7"/>
  <c r="AR10" i="7"/>
  <c r="CA10" i="5"/>
  <c r="BJ10" i="5"/>
  <c r="AS10" i="5"/>
  <c r="CI20" i="5"/>
  <c r="CQ20" i="7" s="1"/>
  <c r="CI19" i="5"/>
  <c r="CQ19" i="7" s="1"/>
  <c r="CI17" i="5"/>
  <c r="CQ17" i="7" l="1"/>
  <c r="CI10" i="5"/>
  <c r="CQ10" i="7" s="1"/>
</calcChain>
</file>

<file path=xl/sharedStrings.xml><?xml version="1.0" encoding="utf-8"?>
<sst xmlns="http://schemas.openxmlformats.org/spreadsheetml/2006/main" count="386" uniqueCount="200">
  <si>
    <t>20</t>
  </si>
  <si>
    <t>Наименование отчитывающейся организации</t>
  </si>
  <si>
    <t>Почтовый адрес</t>
  </si>
  <si>
    <t>Код формы</t>
  </si>
  <si>
    <t>по ОКУД</t>
  </si>
  <si>
    <t>(Ф. И. О.)</t>
  </si>
  <si>
    <t>(подпись)</t>
  </si>
  <si>
    <t>(должность)</t>
  </si>
  <si>
    <t>«</t>
  </si>
  <si>
    <t>»</t>
  </si>
  <si>
    <t>год</t>
  </si>
  <si>
    <t>(номер контактного телефона)</t>
  </si>
  <si>
    <t>(дата составления документа)</t>
  </si>
  <si>
    <t>(нарастающим итогом)</t>
  </si>
  <si>
    <t>отчетного года</t>
  </si>
  <si>
    <t>года</t>
  </si>
  <si>
    <t>Форма № С-2</t>
  </si>
  <si>
    <t>Код</t>
  </si>
  <si>
    <t>0612009</t>
  </si>
  <si>
    <t>Наименование стройки,</t>
  </si>
  <si>
    <t>объекта, пускового</t>
  </si>
  <si>
    <t>комплекса, мощности,</t>
  </si>
  <si>
    <t>№</t>
  </si>
  <si>
    <t xml:space="preserve">Код </t>
  </si>
  <si>
    <t>Единица</t>
  </si>
  <si>
    <t>изме-</t>
  </si>
  <si>
    <t>рения</t>
  </si>
  <si>
    <t>Срок</t>
  </si>
  <si>
    <t>Стоимость строи-</t>
  </si>
  <si>
    <t>по</t>
  </si>
  <si>
    <t>проекту</t>
  </si>
  <si>
    <t>отчетного</t>
  </si>
  <si>
    <t>месяц</t>
  </si>
  <si>
    <t>с начала</t>
  </si>
  <si>
    <t>Спра-</t>
  </si>
  <si>
    <t>вочно:</t>
  </si>
  <si>
    <t>процент</t>
  </si>
  <si>
    <t>техни-</t>
  </si>
  <si>
    <t>ческой</t>
  </si>
  <si>
    <t>готов-</t>
  </si>
  <si>
    <t>тыс. руб.</t>
  </si>
  <si>
    <t>ФЕДЕРАЛЬНОЕ СТАТИСТИЧЕСКОЕ НАБЛЮДЕНИЕ</t>
  </si>
  <si>
    <t>ВОЗМОЖНО ПРЕДОСТАВЛЕНИЕ В ЭЛЕКТРОННОМ ВИДЕ</t>
  </si>
  <si>
    <t>Предоставляют:</t>
  </si>
  <si>
    <t>Сроки предоставления</t>
  </si>
  <si>
    <t>Приказ Росстата:</t>
  </si>
  <si>
    <t>Об утверждении формы</t>
  </si>
  <si>
    <t>по установленному им адресу</t>
  </si>
  <si>
    <t>О внесении изменений (при наличии)</t>
  </si>
  <si>
    <t>от</t>
  </si>
  <si>
    <t>юридические лица, осуществляющие все виды экономической деятельности:</t>
  </si>
  <si>
    <t>генподрядчика,</t>
  </si>
  <si>
    <t>код стройки</t>
  </si>
  <si>
    <t>ЦСР</t>
  </si>
  <si>
    <t>ввода в</t>
  </si>
  <si>
    <t>действие</t>
  </si>
  <si>
    <t>стройки</t>
  </si>
  <si>
    <t>(объекта)</t>
  </si>
  <si>
    <t>(год)</t>
  </si>
  <si>
    <t>Ввод в действие мощности</t>
  </si>
  <si>
    <t>намечено</t>
  </si>
  <si>
    <t>к вводу</t>
  </si>
  <si>
    <t>на год</t>
  </si>
  <si>
    <t>ввода</t>
  </si>
  <si>
    <t>тельства — всего,</t>
  </si>
  <si>
    <t>мощ-</t>
  </si>
  <si>
    <t>ности</t>
  </si>
  <si>
    <t>Лимит капитальных вложений</t>
  </si>
  <si>
    <t>на год, тыс. руб.</t>
  </si>
  <si>
    <t>федераль-</t>
  </si>
  <si>
    <t>ный</t>
  </si>
  <si>
    <t>бюджет</t>
  </si>
  <si>
    <t>субъектов</t>
  </si>
  <si>
    <t>РФ</t>
  </si>
  <si>
    <t>прочие</t>
  </si>
  <si>
    <t>источники</t>
  </si>
  <si>
    <t>финансирования, тыс. руб.</t>
  </si>
  <si>
    <t>строительства</t>
  </si>
  <si>
    <t>до 1 января</t>
  </si>
  <si>
    <t>Фактически использовано</t>
  </si>
  <si>
    <t>за счет всех источников</t>
  </si>
  <si>
    <t>с начала года</t>
  </si>
  <si>
    <t>по отчетный</t>
  </si>
  <si>
    <t>включительно</t>
  </si>
  <si>
    <t>стро-</t>
  </si>
  <si>
    <t>ки</t>
  </si>
  <si>
    <t>фактического</t>
  </si>
  <si>
    <t>Фактически профинансировано капиталь-</t>
  </si>
  <si>
    <t>ных вложений с начала года по отчетный</t>
  </si>
  <si>
    <t>месяц включительно, тыс. руб.</t>
  </si>
  <si>
    <t>за счет:</t>
  </si>
  <si>
    <t>ного</t>
  </si>
  <si>
    <t>бюджета</t>
  </si>
  <si>
    <t>прочих</t>
  </si>
  <si>
    <t>источников</t>
  </si>
  <si>
    <t>введено с начала</t>
  </si>
  <si>
    <t>введено</t>
  </si>
  <si>
    <t>3 числа после отчетного месяца,</t>
  </si>
  <si>
    <t>за год — 1 февраля</t>
  </si>
  <si>
    <t>—</t>
  </si>
  <si>
    <t>территориальному органу Росстата в субъекте Российской Федерации</t>
  </si>
  <si>
    <t>Должностное лицо, ответственное</t>
  </si>
  <si>
    <t>СВЕДЕНИЯ О ХОДЕ СТРОИТЕЛЬСТВА СТРОЕК И ОБЪЕКТОВ, ВКЛЮЧЕННЫХ</t>
  </si>
  <si>
    <t>В ФЕДЕРАЛЬНУЮ АДРЕСНУЮ ИНВЕСТИЦИОННУЮ ПРОГРАММУ</t>
  </si>
  <si>
    <t>Ввод в действие мощностей, использование капитальных вложений по отдельным стройкам и объектам</t>
  </si>
  <si>
    <t>E-mail:</t>
  </si>
  <si>
    <t>за январь—</t>
  </si>
  <si>
    <t>за предоставление первичных статистических</t>
  </si>
  <si>
    <t>данных (лицо, уполномоченное</t>
  </si>
  <si>
    <t>предоставлять первичные статистические</t>
  </si>
  <si>
    <t>данные от имени юридического лица)</t>
  </si>
  <si>
    <t>Нарушение порядка предоставления первичных статистических данных или несвоевременное предоставление этих данных, либо</t>
  </si>
  <si>
    <t>предоставление недостоверных первичных статистических данных влечет ответственность, установленную статьей 13.19 Кодекса</t>
  </si>
  <si>
    <t>Российской Федерации об административных правонарушениях от 30.12.2001 № 195-ФЗ, а также статьей 3 Закона Российской Федерации</t>
  </si>
  <si>
    <t>от 13.05.1992 № 2761-1 «Об ответственности за нарушение порядка представления государственной статистической отчетности»</t>
  </si>
  <si>
    <t>от 18.07.2019 № 414</t>
  </si>
  <si>
    <t>отчитывающейся организации по ОКПО</t>
  </si>
  <si>
    <t>(для территориально обособленного</t>
  </si>
  <si>
    <t>подразделения и головного подразделения</t>
  </si>
  <si>
    <t>юридического лица — идентификационный</t>
  </si>
  <si>
    <t>номер)</t>
  </si>
  <si>
    <t>ности,</t>
  </si>
  <si>
    <t>проц.</t>
  </si>
  <si>
    <t>АО "Крымэнерго"</t>
  </si>
  <si>
    <r>
      <rPr>
        <b/>
        <sz val="9.5"/>
        <rFont val="Times New Roman"/>
        <family val="1"/>
        <charset val="204"/>
      </rPr>
      <t>Месячная</t>
    </r>
    <r>
      <rPr>
        <sz val="9.5"/>
        <rFont val="Times New Roman"/>
        <family val="1"/>
        <charset val="204"/>
      </rPr>
      <t>, годовая</t>
    </r>
  </si>
  <si>
    <t>Строительство заходов  ВЛ 110 кВ Феодосийская – Старый Крым с отпайками и ВЛ 110 кВ Феодосийская – Восход с отпайками на ПС 220 кВ Кафа (с сооружением  двух двухцепных участков 110 кВ от места разрезания до линейных порталов ПС 220 кВ Кафа) (в том числе проектно‐изыскательские работы)</t>
  </si>
  <si>
    <t>Строительство транзита 110 кВ Севастопольская - Ялта - Лучистое в двухцепном исполнении (в том числе проектно-изыскательские работы). Первый этап строительства: "Реконструкция ПС 110 кВ Заря (включая ПИР)".</t>
  </si>
  <si>
    <t>Строительство транзита 110 кВ Севастопольская - Ялта - Лучистое в двухцепном исполнении (в том числе проектно-изыскательские работы). Второй этап строительства: "Строительство ЛЭП 110 кВ Севастополь – Заря с отпайкой на ПС ПС-10 и ЛЭП 110 кВ Севастополь – Алупка с отпайкой на ПС ПС-10 на участке от ПС 330 кВ Севастополь до местоположения ПС 110 кВ ПС-10 с реконструкцией ПС 330 кВ Севастополь для подключения вновь сооружаемых ЛЭП 110 кВ (включая ПИР) и без вывода из работы существующих ВЛ 110 кВ Заря – ПС-10 и ВЛ 110 кВ Севастополь – ПС-10".</t>
  </si>
  <si>
    <t>Строительство транзита 110 кВ Севастопольская - Ялта - Лучистое в двухцепном исполнении (в том числе проектно-изыскательские работы). Третий этап строительства: "Строительство ЛЭП 110 кВ Севастополь – Заря с отпайкой на ПС ПС-10 с заходом на ПС 110 кВ Заря и ЛЭП 110 кВ Севастополь – Алупка с отпайкой на ПС ПС-10 на участке от ПС 110 кВ ПС-10 до местоположения ПС 110 кВ Заря (включая ПИР) и переорганизацией электроснабжения ПС 110 кВ ПС-10 от ВЛ 110 кВ Севастополь – Заря с отпайкой на ПС-10, а также демонтажем существующей ВЛ 110 кВ Заря – ПС-10".</t>
  </si>
  <si>
    <t>Строительство транзита 110 кВ Севастопольская - Ялта - Лучистое в двухцепном исполнении (в том числе проектно-изыскательские работы). Четвертый этап строительства: "Реконструкция ПС 110 кВ Алупка (включая ПИР)".</t>
  </si>
  <si>
    <t>Строительство транзита 110 кВ Севастопольская - Ялта - Лучистое в двухцепном исполнении (в том числе проектно-изыскательские работы). Пятый этап строительства: "Строительство ЛЭП 110 кВ Севастополь - Алупка с отпайкой на ПС ПС-10 с заходом на ПС 110 кВ Алупка и ЛЭП 110 кВ Гаспра - Заря на участке от ПС 110 кВ Заря до местоположения ПС 110 кВ Алупка с заходами на ПС 110 кВ Заря (включая ПИР) и переорганизацией электроснабжения ПС 110 кВ ПС-10 от ВЛ 110 кВ Севастополь-Алупка с отпайкой на ПС 110 кВ ПС-10, а также демонтажем существующей ВЛ 110 кВ Алупка-Заря и выводом из работы существующей ВЛ 110 кВ Севастополь - ПС-10".</t>
  </si>
  <si>
    <t>Строительство на ПС 220 кВ Донузлав  источников реактивной мощности 25 Мвар (в том числе проектно-изыскательские работы)</t>
  </si>
  <si>
    <t xml:space="preserve"> Строительство заходов на ПС 220 кВ Титан и ПС 330 кВ Джанкой с образованием ВЛ 220 кВ Джанкой-Титан из участка ВЛ 330 кВ Каховская-Джанкой (в том числе проектно-изыскательские работы)</t>
  </si>
  <si>
    <t>Строительство СМПР  и УСВИ ПТК СМПР на электросетевых объектах Крымского полуострова (в том числе проектно-изыскательские работы)</t>
  </si>
  <si>
    <t>Строительство на  ПС 110 кВ Дарсан источников реактивной мощности 25 Мвар (в том числе проектно-изыскательские работы)</t>
  </si>
  <si>
    <t>Строительство на  ПС 110 кВ Лучистое  источников реактивной мощности 25 Мвар (в том числе проектно-изыскательские работы)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</si>
  <si>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</si>
  <si>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</si>
  <si>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</si>
  <si>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</si>
  <si>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</si>
  <si>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</si>
  <si>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</si>
  <si>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</si>
  <si>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</si>
  <si>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км</t>
  </si>
  <si>
    <t>МВАр</t>
  </si>
  <si>
    <t>Кт</t>
  </si>
  <si>
    <t>2022</t>
  </si>
  <si>
    <t>Иные мероприятия по строительству электросетевых объектов на территории Крымского полуострова , в том числе:</t>
  </si>
  <si>
    <t>00</t>
  </si>
  <si>
    <t>*</t>
  </si>
  <si>
    <t>Строительство транзита 110 кВ Севастопольская - Ялта - Лучистое в двухцепном исполнении (в том числе проектно-изыскательские работы). Шестой этап строительства: "Реконструкция ПС 110 кВ Гаспра (включая ПИР)".</t>
  </si>
  <si>
    <t>12</t>
  </si>
  <si>
    <t>МВА</t>
  </si>
  <si>
    <t>2024</t>
  </si>
  <si>
    <t>Строительство транзита 110 кВ Севастопольская - Ялта - Лучистое в двухцепном исполнении (в том числе проектно-изыскательские работы). Седьмой этап строительства: "Строительство ЛЭП 110 кВ Гаспра – Заря с заходом на ПС 110 кВ Гаспра и ЛЭП 110 кВ Алупка – Ялта на участке от ПС 110 кВ Алупка до местоположения ПС 110 кВ Гаспра с заходом на ПС 110 кВ Алупка (включая ПИР), с демонтажем существующей ВЛ 110 кВ Гаспра – Алупка".</t>
  </si>
  <si>
    <t>13</t>
  </si>
  <si>
    <t>Строительство транзита 110 кВ Севастопольская - Ялта - Лучистое в двухцепном исполнении (в том числе проектно-изыскательские работы). Восьмой этап строительства: "Реконструкция ПС 110 кВ Ялта (включая ПИР)".</t>
  </si>
  <si>
    <t>14</t>
  </si>
  <si>
    <t>ячеек</t>
  </si>
  <si>
    <t>Строительство транзита 110 кВ Севастопольская - Ялта - Лучистое в двухцепном исполнении (в том числе проектно-изыскательские работы). Девятый этап строительства: "Строительство ЛЭП 110 кВ Алупка – Ялта с заходом на ПС 110 кВ Ялта и ЛЭП 110 кВ Гаспра – Дарсан на участке от ПС 110 кВ Гаспра до местоположения ПС 110 кВ Ялта с заходом на ПС 110 кВ Гаспра (включая ПИР), с демонтажем существующей ВЛ 110 кВ Ялта – Гаспра".</t>
  </si>
  <si>
    <t>15</t>
  </si>
  <si>
    <t>Строительство транзита 110 кВ Севастопольская - Ялта -  Лучистое в двухцепном исполнении (в том числе проектно-изыскательские работы). Десятый этап строительства: "Реконструкция ПС 110 кВ Дарсан (включая ПИР)".</t>
  </si>
  <si>
    <t>16</t>
  </si>
  <si>
    <t>Строительство транзита 110 кВ Севастопольская - Ялта - Лучистое в двухцепном исполнении (в том числе проектно-изыскательские работы). Одиннадцатый этап строительства: "Строительство ЛЭП 110 кВ Гаспра – Дарсан с заходом на ПС 110 кВ Дарсан и ЛЭП 110 кВ Дарсан – Ялта с заходами на ПС 110 кВ Ялта и ПС 110 кВ Дарсан (включая ПИР) и демонтажем существующей ВЛ 110 кВ Ялта – Дарсан".</t>
  </si>
  <si>
    <t>17</t>
  </si>
  <si>
    <t>км.</t>
  </si>
  <si>
    <t>Строительство транзита 110 кВ Севастопольская - Ялта - Лучистое в двухцепном исполнении (в том числе проектно-изыскательские работы). Двенадцатый этап строительства: "Реконструкция ПС 110 кВ Массандра (включая ПИР)".</t>
  </si>
  <si>
    <t>18</t>
  </si>
  <si>
    <t>Строительство транзита 110 кВ Севастопольская - Ялта - Лучистое в двухцепном исполнении (в том числе проектно-изыскательские работы). Тринадцатый этап строительства: "Строительство ЛЭП 110 кВ Дарсан – Массандра (по новой трассе) с заходом на ПС 110 кВ Дарсан и ПС 110 кВ Массандра и ЛЭП 110 кВ Гурзуф – Дарсан на участке от ПС 110 кВ Дарсан до местоположения ПС 110 кВ Массандра с заходом на ПС 110 кВ Дарсан (включая ПИР) и с демонтажем существующей ВЛ 110 кВ Массандра – Дарсан".</t>
  </si>
  <si>
    <t>Наименование стройки, объекта, пускового,</t>
  </si>
  <si>
    <t>19</t>
  </si>
  <si>
    <t>Строительство транзита 110 кВ Севастопольская - Ялта - Лучистое в двухцепном исполнении (в том числе проектно-изыскательские работы). Четырнадцатый этап строительства: "Реконструкция ПС 110 кВ Гурзуф (включая ПИР)".</t>
  </si>
  <si>
    <t>Строительство транзита 110 кВ Севастопольская - Ялта - Лучистое в двухцепном исполнении (в том числе проектно-изыскательские работы). Пятнадцатый этап строительства: "Строительство ЛЭП 110 кВ Гурзуф – Дарсан с заходом на ПС 110 кВ Гурзуф и ЛЭП 110 кВ Артек – Массандра на участке от ПС 110 кВ Массандра до местоположения ПС 110 кВ Гурзуф с заходом на ПС 110 кВ Массандра (включая ПИР), с демонтажем существующей ВЛ 110 кВ Гурзуф – Массандра".</t>
  </si>
  <si>
    <t>21</t>
  </si>
  <si>
    <t>Строительство транзита 110 кВ Севастопольская - Ялта - Лучистое в двухцепном исполнении (в том числе проектно-изыскательские работы). Шестнадцатый этап строительства: "Реконструкция ПС 110 кВ Артек (включая ПИР)".</t>
  </si>
  <si>
    <t>22</t>
  </si>
  <si>
    <t>Строительство транзита 110 кВ Севастопольская - Ялта - Лучистое в двухцепном исполнении (в том числе проектно-изыскательские работы). Семнадцатый этап строительства: "Строительство ЛЭП 110 кВ Артек – Массандра с заходом на ПС 110 кВ Артек и ЛЭП 110 кВ Гурзуф – Шарха на участке от ПС 110 кВ Гурзуф до местоположения ПС 110 кВ Артек с заходом на ПС 110 кВ Гурзуф (включая ПИР), с демонтажем существующей ВЛ 110 кВ Артек – Гурзуф".</t>
  </si>
  <si>
    <t>23</t>
  </si>
  <si>
    <t>Строительство транзита 110 кВ Севастопольская - Ялта - Лучистое в двухцепном исполнении (в том числе проектно-изыскательские работы). Восемнадцатый этап строительства: "Реконструкция ПС 110 кВ Шарха (включая ПИР)".</t>
  </si>
  <si>
    <t>24</t>
  </si>
  <si>
    <t>Строительство транзита 110 кВ Севастопольская - Ялта - Лучистое в двухцепном исполнении (в том числе проектно-изыскательские работы). Девятнадцатый этап строительства: "Строительство ЛЭП 110 кВ Гурзуф – Шарха с заходом на ПС 110 кВ Шарха и ЛЭП 110 кВ Алушта – Артек на участке от ПС 110 кВ Артек до местоположения ПС 110 кВ Шарха с заходом на ПС 110 кВ Артек (включая ПИР), с демонтажем существующей ВЛ 110 кВ Шарха – Артек".</t>
  </si>
  <si>
    <t>25</t>
  </si>
  <si>
    <t>Строительство транзита 110 кВ Севастопольская - Ялта - Лучистое в двухцепном исполнении (в том числе проектно-изыскательские работы). Двадцатый этап строительства: "Реконструкция ПС 110 кВ Алушта (включая ПИР)".</t>
  </si>
  <si>
    <t>26</t>
  </si>
  <si>
    <t>Строительство транзита 110 кВ Севастопольская - Ялта - Лучистое в двухцепном исполнении (в том числе проектно-изыскательские работы). Двадцать первый этап строительства: "Строительство ЛЭП 110 кВ Алушта – Артек с заходом на ПС 110 кВ Алушта и ЛЭП 110 кВ Лучистое – Шарха на участке от ПС 110 кВ Шарха до местоположения ПС 110 кВ Алушта с заходом на ПС 110 кВ Шарха, (включая ПИР), с демонтажем существующей ВЛ 110 кВ Алушта – Шарха".</t>
  </si>
  <si>
    <t>27</t>
  </si>
  <si>
    <t>Строительство транзита 110 кВ Севастопольская - Ялта - Лучистое в двухцепном исполнении (в том числе проектно-изыскательские работы). Двадцать второй этап строительства: "Реконструкция ПС 110 кВ Лучистое (включая ПИР)".</t>
  </si>
  <si>
    <t>28</t>
  </si>
  <si>
    <t>Строительство транзита 110 кВ Севастопольская - Ялта - Лучистое в двухцепном исполнении (в том числе проектно-изыскательские работы). Двадцать третий этап строительства: "Реконструкция ВЛ 110 кВ Алушта – Аянская с отпайкой на ПС Перевальное с устройством заходов данной ВЛ 110 кВ на ПС 110 кВ Лучистое (включая ПИР) и образованием ВЛ 110 кВ Лучистое – Аянская с отпайкой на ПС Перевальное и ВЛ 110 кВ Лучистое - Шарха".</t>
  </si>
  <si>
    <t>29</t>
  </si>
  <si>
    <t>Строительство транзита 110 кВ Севастопольская - Ялта -  Лучистое в двухцепном исполнении (в том числе проектно-изыскательские работы). Двадцать четвёртый этап строительства: "Строительство двухцепной ЛЭП 110 кВ Алушта – Лучистое с заходами на ПС 110 кВ Алушта и ПС 110 кВ Лучистое (включая ПИР), с демонтажем существующей ВЛ 110 кВ Алушта –Лучистое".</t>
  </si>
  <si>
    <t>30</t>
  </si>
  <si>
    <t>2022-2024</t>
  </si>
  <si>
    <t>**</t>
  </si>
  <si>
    <t>декабрь</t>
  </si>
  <si>
    <t>февраля</t>
  </si>
  <si>
    <t>+79139014142</t>
  </si>
  <si>
    <t>LyashenkoMV@krgo.energy.crimea.ru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</si>
</sst>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sz val="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2"/>
      <name val="Arial Cyr"/>
      <charset val="204"/>
    </font>
    <font>
      <b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right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center"/>
    </xf>
    <xf numFmtId="0" fontId="8" fillId="0" borderId="9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/>
    <xf numFmtId="0" fontId="15" fillId="0" borderId="0" xfId="0" applyFont="1"/>
    <xf numFmtId="0" fontId="4" fillId="0" borderId="10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/>
    </xf>
    <xf numFmtId="49" fontId="3" fillId="0" borderId="16" xfId="0" applyNumberFormat="1" applyFont="1" applyBorder="1" applyAlignment="1">
      <alignment horizontal="left"/>
    </xf>
    <xf numFmtId="0" fontId="8" fillId="0" borderId="1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left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1" fillId="2" borderId="28" xfId="0" applyNumberFormat="1" applyFont="1" applyFill="1" applyBorder="1" applyAlignment="1">
      <alignment horizontal="center"/>
    </xf>
    <xf numFmtId="0" fontId="11" fillId="2" borderId="19" xfId="0" applyNumberFormat="1" applyFont="1" applyFill="1" applyBorder="1" applyAlignment="1">
      <alignment horizontal="center"/>
    </xf>
    <xf numFmtId="0" fontId="11" fillId="2" borderId="29" xfId="0" applyNumberFormat="1" applyFont="1" applyFill="1" applyBorder="1" applyAlignment="1">
      <alignment horizont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horizontal="right"/>
    </xf>
    <xf numFmtId="0" fontId="3" fillId="0" borderId="35" xfId="0" applyNumberFormat="1" applyFont="1" applyBorder="1" applyAlignment="1">
      <alignment horizontal="left" wrapText="1"/>
    </xf>
    <xf numFmtId="49" fontId="3" fillId="0" borderId="35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right"/>
    </xf>
    <xf numFmtId="4" fontId="3" fillId="0" borderId="35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right"/>
    </xf>
    <xf numFmtId="0" fontId="10" fillId="0" borderId="8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9" fillId="0" borderId="10" xfId="1" applyNumberFormat="1" applyBorder="1" applyAlignment="1" applyProtection="1">
      <alignment horizontal="left"/>
    </xf>
    <xf numFmtId="49" fontId="14" fillId="0" borderId="10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left"/>
    </xf>
    <xf numFmtId="0" fontId="6" fillId="0" borderId="17" xfId="0" applyNumberFormat="1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40</xdr:row>
      <xdr:rowOff>133350</xdr:rowOff>
    </xdr:from>
    <xdr:to>
      <xdr:col>97</xdr:col>
      <xdr:colOff>76200</xdr:colOff>
      <xdr:row>43</xdr:row>
      <xdr:rowOff>9525</xdr:rowOff>
    </xdr:to>
    <xdr:sp macro="" textlink="">
      <xdr:nvSpPr>
        <xdr:cNvPr id="2" name="TextBox 1"/>
        <xdr:cNvSpPr txBox="1"/>
      </xdr:nvSpPr>
      <xdr:spPr>
        <a:xfrm>
          <a:off x="552450" y="19964400"/>
          <a:ext cx="90201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* Постановлением  Правительства РФ от 27.07.2020 №1123 внесены  изменения в ФЦП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51</xdr:row>
      <xdr:rowOff>100853</xdr:rowOff>
    </xdr:from>
    <xdr:to>
      <xdr:col>91</xdr:col>
      <xdr:colOff>66675</xdr:colOff>
      <xdr:row>54</xdr:row>
      <xdr:rowOff>133350</xdr:rowOff>
    </xdr:to>
    <xdr:sp macro="" textlink="">
      <xdr:nvSpPr>
        <xdr:cNvPr id="2" name="TextBox 1"/>
        <xdr:cNvSpPr txBox="1"/>
      </xdr:nvSpPr>
      <xdr:spPr>
        <a:xfrm>
          <a:off x="85725" y="52253029"/>
          <a:ext cx="9517156" cy="503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Постановлением  Правительства РФ от 27.07.2020 №1123 внесены  изменения в ФЦП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-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том числе за счет неисполнованных средств  прошлого периода	</a:t>
          </a:r>
          <a:endParaRPr lang="ru-RU">
            <a:effectLst/>
          </a:endParaRP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yashenkoMV@krgo.energy.crimea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abSelected="1" zoomScale="115" zoomScaleNormal="115" workbookViewId="0">
      <selection activeCell="O10" sqref="O10:CG10"/>
    </sheetView>
  </sheetViews>
  <sheetFormatPr defaultColWidth="1.42578125" defaultRowHeight="12.75" x14ac:dyDescent="0.2"/>
  <cols>
    <col min="1" max="16384" width="1.42578125" style="2"/>
  </cols>
  <sheetData>
    <row r="1" spans="1:99" s="1" customFormat="1" ht="15" x14ac:dyDescent="0.25">
      <c r="O1" s="79" t="s">
        <v>41</v>
      </c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1"/>
    </row>
    <row r="2" spans="1:99" ht="6" customHeight="1" x14ac:dyDescent="0.2"/>
    <row r="3" spans="1:99" x14ac:dyDescent="0.2">
      <c r="I3" s="11"/>
      <c r="J3" s="11"/>
      <c r="K3" s="89" t="s">
        <v>111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1"/>
      <c r="CL3" s="11"/>
      <c r="CM3" s="11"/>
    </row>
    <row r="4" spans="1:99" x14ac:dyDescent="0.2">
      <c r="I4" s="11"/>
      <c r="J4" s="11"/>
      <c r="K4" s="92" t="s">
        <v>112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4"/>
      <c r="CL4" s="11"/>
      <c r="CM4" s="11"/>
    </row>
    <row r="5" spans="1:99" x14ac:dyDescent="0.2">
      <c r="I5" s="11"/>
      <c r="J5" s="11"/>
      <c r="K5" s="92" t="s">
        <v>113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4"/>
      <c r="CL5" s="11"/>
      <c r="CM5" s="11"/>
    </row>
    <row r="6" spans="1:99" x14ac:dyDescent="0.2">
      <c r="I6" s="11"/>
      <c r="J6" s="11"/>
      <c r="K6" s="95" t="s">
        <v>114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7"/>
      <c r="CL6" s="11"/>
      <c r="CM6" s="11"/>
    </row>
    <row r="7" spans="1:99" ht="6" customHeight="1" x14ac:dyDescent="0.2"/>
    <row r="8" spans="1:99" s="1" customFormat="1" ht="15" x14ac:dyDescent="0.25">
      <c r="O8" s="98" t="s">
        <v>42</v>
      </c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100"/>
    </row>
    <row r="9" spans="1:99" ht="24.95" customHeight="1" thickBot="1" x14ac:dyDescent="0.25"/>
    <row r="10" spans="1:99" s="1" customFormat="1" ht="21.75" customHeight="1" x14ac:dyDescent="0.3">
      <c r="O10" s="101" t="s">
        <v>102</v>
      </c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3"/>
    </row>
    <row r="11" spans="1:99" s="1" customFormat="1" ht="18.75" x14ac:dyDescent="0.3">
      <c r="O11" s="72" t="s">
        <v>103</v>
      </c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4"/>
    </row>
    <row r="12" spans="1:99" s="17" customFormat="1" ht="18.75" x14ac:dyDescent="0.2">
      <c r="O12" s="18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20" t="s">
        <v>106</v>
      </c>
      <c r="AU12" s="76" t="s">
        <v>196</v>
      </c>
      <c r="AV12" s="76"/>
      <c r="AW12" s="76"/>
      <c r="AX12" s="76"/>
      <c r="AY12" s="76"/>
      <c r="AZ12" s="76"/>
      <c r="BA12" s="76"/>
      <c r="BB12" s="76"/>
      <c r="BC12" s="76"/>
      <c r="BD12" s="76"/>
      <c r="BE12" s="20"/>
      <c r="BF12" s="19"/>
      <c r="BG12" s="21" t="s">
        <v>0</v>
      </c>
      <c r="BH12" s="77" t="s">
        <v>0</v>
      </c>
      <c r="BI12" s="77"/>
      <c r="BJ12" s="77"/>
      <c r="BK12" s="22" t="s">
        <v>15</v>
      </c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23"/>
    </row>
    <row r="13" spans="1:99" s="14" customFormat="1" ht="11.25" thickBot="1" x14ac:dyDescent="0.25">
      <c r="O13" s="2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78" t="s">
        <v>13</v>
      </c>
      <c r="AV13" s="78"/>
      <c r="AW13" s="78"/>
      <c r="AX13" s="78"/>
      <c r="AY13" s="78"/>
      <c r="AZ13" s="78"/>
      <c r="BA13" s="78"/>
      <c r="BB13" s="78"/>
      <c r="BC13" s="78"/>
      <c r="BD13" s="78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</row>
    <row r="14" spans="1:99" ht="24.95" customHeight="1" thickBot="1" x14ac:dyDescent="0.25"/>
    <row r="15" spans="1:99" s="27" customFormat="1" ht="12.75" customHeight="1" thickBot="1" x14ac:dyDescent="0.25">
      <c r="A15" s="82" t="s">
        <v>43</v>
      </c>
      <c r="B15" s="83"/>
      <c r="C15" s="83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 t="s">
        <v>44</v>
      </c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5"/>
      <c r="BZ15" s="86" t="s">
        <v>16</v>
      </c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8"/>
    </row>
    <row r="16" spans="1:99" s="27" customFormat="1" ht="12.75" customHeight="1" x14ac:dyDescent="0.2">
      <c r="A16" s="69" t="s">
        <v>50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1"/>
      <c r="AZ16" s="46" t="s">
        <v>97</v>
      </c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8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</row>
    <row r="17" spans="1:99" s="27" customFormat="1" ht="12.75" customHeight="1" x14ac:dyDescent="0.2">
      <c r="A17" s="29"/>
      <c r="B17" s="30" t="s">
        <v>99</v>
      </c>
      <c r="C17" s="30"/>
      <c r="D17" s="30" t="s">
        <v>100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1"/>
      <c r="AZ17" s="46" t="s">
        <v>98</v>
      </c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8"/>
      <c r="BZ17" s="49" t="s">
        <v>45</v>
      </c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</row>
    <row r="18" spans="1:99" s="27" customFormat="1" ht="12.75" customHeight="1" x14ac:dyDescent="0.2">
      <c r="A18" s="29"/>
      <c r="D18" s="30" t="s">
        <v>47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1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8"/>
      <c r="BZ18" s="49" t="s">
        <v>46</v>
      </c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s="27" customFormat="1" ht="12.75" customHeight="1" x14ac:dyDescent="0.2">
      <c r="A19" s="29"/>
      <c r="B19" s="30"/>
      <c r="C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1"/>
      <c r="AZ19" s="46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8"/>
      <c r="BZ19" s="49" t="s">
        <v>115</v>
      </c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</row>
    <row r="20" spans="1:99" s="27" customForma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1"/>
      <c r="AZ20" s="46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8"/>
      <c r="BV20" s="28"/>
      <c r="BZ20" s="50" t="s">
        <v>48</v>
      </c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</row>
    <row r="21" spans="1:99" s="27" customForma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46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8"/>
      <c r="BV21" s="28"/>
      <c r="BZ21" s="9" t="s">
        <v>49</v>
      </c>
      <c r="CA21" s="8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8"/>
      <c r="CP21" s="10" t="s">
        <v>22</v>
      </c>
      <c r="CQ21" s="51"/>
      <c r="CR21" s="51"/>
      <c r="CS21" s="51"/>
      <c r="CT21" s="51"/>
      <c r="CU21" s="51"/>
    </row>
    <row r="22" spans="1:99" s="27" customFormat="1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1"/>
      <c r="AZ22" s="46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8"/>
      <c r="BV22" s="28"/>
      <c r="BZ22" s="9" t="s">
        <v>49</v>
      </c>
      <c r="CA22" s="8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8"/>
      <c r="CP22" s="10" t="s">
        <v>22</v>
      </c>
      <c r="CQ22" s="51"/>
      <c r="CR22" s="51"/>
      <c r="CS22" s="51"/>
      <c r="CT22" s="51"/>
      <c r="CU22" s="51"/>
    </row>
    <row r="23" spans="1:99" s="27" customFormat="1" ht="13.5" thickBot="1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1"/>
      <c r="AZ23" s="46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8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</row>
    <row r="24" spans="1:99" s="27" customFormat="1" ht="13.5" thickBot="1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4"/>
      <c r="AZ24" s="66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8"/>
      <c r="BZ24" s="63" t="s">
        <v>124</v>
      </c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5"/>
    </row>
    <row r="25" spans="1:99" ht="24.95" customHeight="1" x14ac:dyDescent="0.2"/>
    <row r="26" spans="1:99" ht="15" customHeight="1" x14ac:dyDescent="0.2">
      <c r="A26" s="15"/>
      <c r="B26" s="62" t="s">
        <v>1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58" t="s">
        <v>123</v>
      </c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35"/>
    </row>
    <row r="27" spans="1:99" s="6" customFormat="1" ht="3" customHeight="1" x14ac:dyDescent="0.15">
      <c r="A27" s="3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37"/>
    </row>
    <row r="28" spans="1:99" ht="15" customHeight="1" x14ac:dyDescent="0.2">
      <c r="A28" s="15"/>
      <c r="B28" s="62" t="s">
        <v>2</v>
      </c>
      <c r="C28" s="62"/>
      <c r="D28" s="62"/>
      <c r="E28" s="62"/>
      <c r="F28" s="62"/>
      <c r="G28" s="62"/>
      <c r="H28" s="62"/>
      <c r="I28" s="62"/>
      <c r="J28" s="62"/>
      <c r="K28" s="62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35"/>
    </row>
    <row r="29" spans="1:99" s="6" customFormat="1" ht="3" customHeight="1" thickBot="1" x14ac:dyDescent="0.2">
      <c r="A29" s="3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16"/>
    </row>
    <row r="30" spans="1:99" s="27" customFormat="1" ht="13.5" thickBot="1" x14ac:dyDescent="0.25">
      <c r="A30" s="104" t="s">
        <v>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05"/>
      <c r="O30" s="105"/>
      <c r="P30" s="105"/>
      <c r="Q30" s="105"/>
      <c r="R30" s="105"/>
      <c r="S30" s="105"/>
      <c r="T30" s="105"/>
      <c r="U30" s="105"/>
      <c r="V30" s="106" t="s">
        <v>17</v>
      </c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9"/>
    </row>
    <row r="31" spans="1:99" s="27" customFormat="1" x14ac:dyDescent="0.2">
      <c r="A31" s="110" t="s">
        <v>4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46"/>
      <c r="N31" s="46"/>
      <c r="O31" s="46"/>
      <c r="P31" s="46"/>
      <c r="Q31" s="46"/>
      <c r="R31" s="46"/>
      <c r="S31" s="46"/>
      <c r="T31" s="46"/>
      <c r="U31" s="46"/>
      <c r="V31" s="111" t="s">
        <v>116</v>
      </c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46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8"/>
      <c r="BV31" s="46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8"/>
    </row>
    <row r="32" spans="1:99" s="27" customFormat="1" x14ac:dyDescent="0.2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46"/>
      <c r="N32" s="46"/>
      <c r="O32" s="46"/>
      <c r="P32" s="46"/>
      <c r="Q32" s="46"/>
      <c r="R32" s="46"/>
      <c r="S32" s="46"/>
      <c r="T32" s="46"/>
      <c r="U32" s="46"/>
      <c r="V32" s="111" t="s">
        <v>117</v>
      </c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46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8"/>
      <c r="BV32" s="46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8"/>
    </row>
    <row r="33" spans="1:99" s="27" customForma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46"/>
      <c r="N33" s="46"/>
      <c r="O33" s="46"/>
      <c r="P33" s="46"/>
      <c r="Q33" s="46"/>
      <c r="R33" s="46"/>
      <c r="S33" s="46"/>
      <c r="T33" s="46"/>
      <c r="U33" s="46"/>
      <c r="V33" s="111" t="s">
        <v>118</v>
      </c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46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8"/>
      <c r="BV33" s="46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8"/>
    </row>
    <row r="34" spans="1:99" s="27" customFormat="1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46"/>
      <c r="N34" s="46"/>
      <c r="O34" s="46"/>
      <c r="P34" s="46"/>
      <c r="Q34" s="46"/>
      <c r="R34" s="46"/>
      <c r="S34" s="46"/>
      <c r="T34" s="46"/>
      <c r="U34" s="46"/>
      <c r="V34" s="111" t="s">
        <v>119</v>
      </c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46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8"/>
      <c r="BV34" s="46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8"/>
    </row>
    <row r="35" spans="1:99" s="27" customFormat="1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46"/>
      <c r="N35" s="46"/>
      <c r="O35" s="46"/>
      <c r="P35" s="46"/>
      <c r="Q35" s="46"/>
      <c r="R35" s="46"/>
      <c r="S35" s="46"/>
      <c r="T35" s="46"/>
      <c r="U35" s="46"/>
      <c r="V35" s="115" t="s">
        <v>120</v>
      </c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46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8"/>
      <c r="BV35" s="46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8"/>
    </row>
    <row r="36" spans="1:99" s="27" customFormat="1" ht="13.5" thickBot="1" x14ac:dyDescent="0.25">
      <c r="A36" s="104">
        <v>1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10">
        <v>2</v>
      </c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2">
        <v>3</v>
      </c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4"/>
      <c r="BV36" s="112">
        <v>4</v>
      </c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4"/>
    </row>
    <row r="37" spans="1:99" s="12" customFormat="1" ht="15" customHeight="1" thickBot="1" x14ac:dyDescent="0.25">
      <c r="A37" s="54" t="s">
        <v>18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6"/>
      <c r="V37" s="54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6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4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6"/>
    </row>
  </sheetData>
  <mergeCells count="73">
    <mergeCell ref="A36:U36"/>
    <mergeCell ref="V36:AU36"/>
    <mergeCell ref="AV36:BU36"/>
    <mergeCell ref="BV36:CU36"/>
    <mergeCell ref="A34:U34"/>
    <mergeCell ref="V34:AU34"/>
    <mergeCell ref="AV34:BU34"/>
    <mergeCell ref="BV34:CU34"/>
    <mergeCell ref="A35:U35"/>
    <mergeCell ref="V35:AU35"/>
    <mergeCell ref="AV35:BU35"/>
    <mergeCell ref="BV35:CU35"/>
    <mergeCell ref="A32:U32"/>
    <mergeCell ref="V32:AU32"/>
    <mergeCell ref="AV32:BU32"/>
    <mergeCell ref="BV32:CU32"/>
    <mergeCell ref="A33:U33"/>
    <mergeCell ref="V33:AU33"/>
    <mergeCell ref="AV33:BU33"/>
    <mergeCell ref="BV33:CU33"/>
    <mergeCell ref="A30:U30"/>
    <mergeCell ref="V30:CU30"/>
    <mergeCell ref="A31:U31"/>
    <mergeCell ref="V31:AU31"/>
    <mergeCell ref="AV31:BU31"/>
    <mergeCell ref="BV31:CU31"/>
    <mergeCell ref="O1:CG1"/>
    <mergeCell ref="A15:AY15"/>
    <mergeCell ref="AZ15:BU15"/>
    <mergeCell ref="BZ15:CU15"/>
    <mergeCell ref="K3:CK3"/>
    <mergeCell ref="K4:CK4"/>
    <mergeCell ref="K5:CK5"/>
    <mergeCell ref="K6:CK6"/>
    <mergeCell ref="O8:CG8"/>
    <mergeCell ref="O10:CG10"/>
    <mergeCell ref="A16:AY16"/>
    <mergeCell ref="AZ16:BU16"/>
    <mergeCell ref="BZ17:CU17"/>
    <mergeCell ref="AZ17:BU17"/>
    <mergeCell ref="O11:CG11"/>
    <mergeCell ref="BZ16:CU16"/>
    <mergeCell ref="AU12:BD12"/>
    <mergeCell ref="BH12:BJ12"/>
    <mergeCell ref="AU13:BD13"/>
    <mergeCell ref="A37:U37"/>
    <mergeCell ref="V37:AU37"/>
    <mergeCell ref="AV37:BU37"/>
    <mergeCell ref="BV37:CU37"/>
    <mergeCell ref="AZ22:BU22"/>
    <mergeCell ref="B29:K29"/>
    <mergeCell ref="AC26:CT26"/>
    <mergeCell ref="L28:CT28"/>
    <mergeCell ref="L29:CT29"/>
    <mergeCell ref="B26:AB26"/>
    <mergeCell ref="B28:K28"/>
    <mergeCell ref="BZ24:CU24"/>
    <mergeCell ref="CB22:CN22"/>
    <mergeCell ref="CQ22:CU22"/>
    <mergeCell ref="AZ23:BU23"/>
    <mergeCell ref="AZ24:BU24"/>
    <mergeCell ref="B27:AB27"/>
    <mergeCell ref="AZ18:BU18"/>
    <mergeCell ref="BZ19:CU19"/>
    <mergeCell ref="BZ20:CU20"/>
    <mergeCell ref="AZ19:BU19"/>
    <mergeCell ref="AZ20:BU20"/>
    <mergeCell ref="AZ21:BU21"/>
    <mergeCell ref="BZ18:CU18"/>
    <mergeCell ref="CQ21:CU21"/>
    <mergeCell ref="CB21:CN21"/>
    <mergeCell ref="BZ23:CU23"/>
    <mergeCell ref="AC27:CT27"/>
  </mergeCells>
  <phoneticPr fontId="2" type="noConversion"/>
  <pageMargins left="0.39370078740157483" right="0.39370078740157483" top="0.78740157480314965" bottom="0.39370078740157483" header="0.27559055118110237" footer="0.27559055118110237"/>
  <pageSetup paperSize="9" orientation="landscape" horizontalDpi="300" verticalDpi="300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40"/>
  <sheetViews>
    <sheetView view="pageBreakPreview" topLeftCell="A37" zoomScaleNormal="100" zoomScaleSheetLayoutView="100" workbookViewId="0">
      <selection activeCell="CY10" sqref="CY10"/>
    </sheetView>
  </sheetViews>
  <sheetFormatPr defaultColWidth="1.42578125" defaultRowHeight="12.75" x14ac:dyDescent="0.2"/>
  <cols>
    <col min="1" max="17" width="1.42578125" style="2"/>
    <col min="18" max="18" width="10" style="2" customWidth="1"/>
    <col min="19" max="20" width="1.42578125" style="2"/>
    <col min="21" max="21" width="2" style="2" customWidth="1"/>
    <col min="22" max="16384" width="1.42578125" style="2"/>
  </cols>
  <sheetData>
    <row r="1" spans="1:99" s="13" customFormat="1" ht="14.25" x14ac:dyDescent="0.2">
      <c r="A1" s="128" t="s">
        <v>104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</row>
    <row r="3" spans="1:99" s="7" customFormat="1" ht="12" x14ac:dyDescent="0.2">
      <c r="A3" s="122" t="s">
        <v>19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 t="s">
        <v>22</v>
      </c>
      <c r="T3" s="122"/>
      <c r="U3" s="122"/>
      <c r="V3" s="122" t="s">
        <v>23</v>
      </c>
      <c r="W3" s="122"/>
      <c r="X3" s="122"/>
      <c r="Y3" s="122"/>
      <c r="Z3" s="122"/>
      <c r="AA3" s="122" t="s">
        <v>17</v>
      </c>
      <c r="AB3" s="122"/>
      <c r="AC3" s="122"/>
      <c r="AD3" s="122"/>
      <c r="AE3" s="122"/>
      <c r="AF3" s="122" t="s">
        <v>24</v>
      </c>
      <c r="AG3" s="122"/>
      <c r="AH3" s="122"/>
      <c r="AI3" s="122"/>
      <c r="AJ3" s="122"/>
      <c r="AK3" s="122" t="s">
        <v>27</v>
      </c>
      <c r="AL3" s="122"/>
      <c r="AM3" s="122"/>
      <c r="AN3" s="122"/>
      <c r="AO3" s="122"/>
      <c r="AP3" s="122"/>
      <c r="AQ3" s="122"/>
      <c r="AR3" s="122"/>
      <c r="AS3" s="123" t="s">
        <v>59</v>
      </c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5"/>
      <c r="CI3" s="122" t="s">
        <v>28</v>
      </c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</row>
    <row r="4" spans="1:99" s="7" customFormat="1" ht="12" x14ac:dyDescent="0.2">
      <c r="A4" s="121" t="s">
        <v>20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 t="s">
        <v>84</v>
      </c>
      <c r="T4" s="121"/>
      <c r="U4" s="121"/>
      <c r="V4" s="121" t="s">
        <v>53</v>
      </c>
      <c r="W4" s="121"/>
      <c r="X4" s="121"/>
      <c r="Y4" s="121"/>
      <c r="Z4" s="121"/>
      <c r="AA4" s="121" t="s">
        <v>65</v>
      </c>
      <c r="AB4" s="121"/>
      <c r="AC4" s="121"/>
      <c r="AD4" s="121"/>
      <c r="AE4" s="121"/>
      <c r="AF4" s="121" t="s">
        <v>25</v>
      </c>
      <c r="AG4" s="121"/>
      <c r="AH4" s="121"/>
      <c r="AI4" s="121"/>
      <c r="AJ4" s="121"/>
      <c r="AK4" s="121" t="s">
        <v>54</v>
      </c>
      <c r="AL4" s="121"/>
      <c r="AM4" s="121"/>
      <c r="AN4" s="121"/>
      <c r="AO4" s="121"/>
      <c r="AP4" s="121"/>
      <c r="AQ4" s="121"/>
      <c r="AR4" s="121"/>
      <c r="AS4" s="121" t="s">
        <v>29</v>
      </c>
      <c r="AT4" s="121"/>
      <c r="AU4" s="121"/>
      <c r="AV4" s="121"/>
      <c r="AW4" s="121"/>
      <c r="AX4" s="121"/>
      <c r="AY4" s="121"/>
      <c r="AZ4" s="121"/>
      <c r="BA4" s="121" t="s">
        <v>95</v>
      </c>
      <c r="BB4" s="121"/>
      <c r="BC4" s="121"/>
      <c r="BD4" s="121"/>
      <c r="BE4" s="121"/>
      <c r="BF4" s="121"/>
      <c r="BG4" s="121"/>
      <c r="BH4" s="121"/>
      <c r="BI4" s="121"/>
      <c r="BJ4" s="121" t="s">
        <v>60</v>
      </c>
      <c r="BK4" s="121"/>
      <c r="BL4" s="121"/>
      <c r="BM4" s="121"/>
      <c r="BN4" s="121"/>
      <c r="BO4" s="121"/>
      <c r="BP4" s="121"/>
      <c r="BQ4" s="121"/>
      <c r="BR4" s="121" t="s">
        <v>96</v>
      </c>
      <c r="BS4" s="121"/>
      <c r="BT4" s="121"/>
      <c r="BU4" s="121"/>
      <c r="BV4" s="121"/>
      <c r="BW4" s="121"/>
      <c r="BX4" s="121"/>
      <c r="BY4" s="121"/>
      <c r="BZ4" s="121"/>
      <c r="CA4" s="121" t="s">
        <v>32</v>
      </c>
      <c r="CB4" s="121"/>
      <c r="CC4" s="121"/>
      <c r="CD4" s="121"/>
      <c r="CE4" s="121"/>
      <c r="CF4" s="121"/>
      <c r="CG4" s="121"/>
      <c r="CH4" s="121"/>
      <c r="CI4" s="121" t="s">
        <v>64</v>
      </c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</row>
    <row r="5" spans="1:99" s="7" customFormat="1" ht="12" x14ac:dyDescent="0.2">
      <c r="A5" s="121" t="s">
        <v>21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 t="s">
        <v>85</v>
      </c>
      <c r="T5" s="121"/>
      <c r="U5" s="121"/>
      <c r="V5" s="121"/>
      <c r="W5" s="121"/>
      <c r="X5" s="121"/>
      <c r="Y5" s="121"/>
      <c r="Z5" s="121"/>
      <c r="AA5" s="121" t="s">
        <v>66</v>
      </c>
      <c r="AB5" s="121"/>
      <c r="AC5" s="121"/>
      <c r="AD5" s="121"/>
      <c r="AE5" s="121"/>
      <c r="AF5" s="121" t="s">
        <v>26</v>
      </c>
      <c r="AG5" s="121"/>
      <c r="AH5" s="121"/>
      <c r="AI5" s="121"/>
      <c r="AJ5" s="121"/>
      <c r="AK5" s="121" t="s">
        <v>55</v>
      </c>
      <c r="AL5" s="121"/>
      <c r="AM5" s="121"/>
      <c r="AN5" s="121"/>
      <c r="AO5" s="121"/>
      <c r="AP5" s="121"/>
      <c r="AQ5" s="121"/>
      <c r="AR5" s="121"/>
      <c r="AS5" s="121" t="s">
        <v>30</v>
      </c>
      <c r="AT5" s="121"/>
      <c r="AU5" s="121"/>
      <c r="AV5" s="121"/>
      <c r="AW5" s="121"/>
      <c r="AX5" s="121"/>
      <c r="AY5" s="121"/>
      <c r="AZ5" s="121"/>
      <c r="BA5" s="121" t="s">
        <v>77</v>
      </c>
      <c r="BB5" s="121"/>
      <c r="BC5" s="121"/>
      <c r="BD5" s="121"/>
      <c r="BE5" s="121"/>
      <c r="BF5" s="121"/>
      <c r="BG5" s="121"/>
      <c r="BH5" s="121"/>
      <c r="BI5" s="121"/>
      <c r="BJ5" s="121" t="s">
        <v>61</v>
      </c>
      <c r="BK5" s="121"/>
      <c r="BL5" s="121"/>
      <c r="BM5" s="121"/>
      <c r="BN5" s="121"/>
      <c r="BO5" s="121"/>
      <c r="BP5" s="121"/>
      <c r="BQ5" s="121"/>
      <c r="BR5" s="121" t="s">
        <v>81</v>
      </c>
      <c r="BS5" s="121"/>
      <c r="BT5" s="121"/>
      <c r="BU5" s="121"/>
      <c r="BV5" s="121"/>
      <c r="BW5" s="121"/>
      <c r="BX5" s="121"/>
      <c r="BY5" s="121"/>
      <c r="BZ5" s="121"/>
      <c r="CA5" s="121" t="s">
        <v>86</v>
      </c>
      <c r="CB5" s="121"/>
      <c r="CC5" s="121"/>
      <c r="CD5" s="121"/>
      <c r="CE5" s="121"/>
      <c r="CF5" s="121"/>
      <c r="CG5" s="121"/>
      <c r="CH5" s="121"/>
      <c r="CI5" s="121" t="s">
        <v>40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</row>
    <row r="6" spans="1:99" s="7" customFormat="1" ht="12" x14ac:dyDescent="0.2">
      <c r="A6" s="121" t="s">
        <v>51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 t="s">
        <v>56</v>
      </c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 t="s">
        <v>78</v>
      </c>
      <c r="BB6" s="121"/>
      <c r="BC6" s="121"/>
      <c r="BD6" s="121"/>
      <c r="BE6" s="121"/>
      <c r="BF6" s="121"/>
      <c r="BG6" s="121"/>
      <c r="BH6" s="121"/>
      <c r="BI6" s="121"/>
      <c r="BJ6" s="121" t="s">
        <v>62</v>
      </c>
      <c r="BK6" s="121"/>
      <c r="BL6" s="121"/>
      <c r="BM6" s="121"/>
      <c r="BN6" s="121"/>
      <c r="BO6" s="121"/>
      <c r="BP6" s="121"/>
      <c r="BQ6" s="121"/>
      <c r="BR6" s="121" t="s">
        <v>82</v>
      </c>
      <c r="BS6" s="121"/>
      <c r="BT6" s="121"/>
      <c r="BU6" s="121"/>
      <c r="BV6" s="121"/>
      <c r="BW6" s="121"/>
      <c r="BX6" s="121"/>
      <c r="BY6" s="121"/>
      <c r="BZ6" s="121"/>
      <c r="CA6" s="121" t="s">
        <v>63</v>
      </c>
      <c r="CB6" s="121"/>
      <c r="CC6" s="121"/>
      <c r="CD6" s="121"/>
      <c r="CE6" s="121"/>
      <c r="CF6" s="121"/>
      <c r="CG6" s="121"/>
      <c r="CH6" s="121"/>
      <c r="CI6" s="121" t="s">
        <v>151</v>
      </c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</row>
    <row r="7" spans="1:99" s="7" customFormat="1" ht="12" x14ac:dyDescent="0.2">
      <c r="A7" s="121" t="s">
        <v>52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 t="s">
        <v>57</v>
      </c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 t="s">
        <v>31</v>
      </c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 t="s">
        <v>32</v>
      </c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</row>
    <row r="8" spans="1:99" s="7" customFormat="1" ht="12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 t="s">
        <v>58</v>
      </c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 t="s">
        <v>15</v>
      </c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 t="s">
        <v>83</v>
      </c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</row>
    <row r="9" spans="1:99" s="7" customFormat="1" ht="12" x14ac:dyDescent="0.2">
      <c r="A9" s="120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>
        <v>2</v>
      </c>
      <c r="T9" s="120"/>
      <c r="U9" s="120"/>
      <c r="V9" s="120">
        <v>3</v>
      </c>
      <c r="W9" s="120"/>
      <c r="X9" s="120"/>
      <c r="Y9" s="120"/>
      <c r="Z9" s="120"/>
      <c r="AA9" s="120">
        <v>4</v>
      </c>
      <c r="AB9" s="120"/>
      <c r="AC9" s="120"/>
      <c r="AD9" s="120"/>
      <c r="AE9" s="120"/>
      <c r="AF9" s="120">
        <v>5</v>
      </c>
      <c r="AG9" s="120"/>
      <c r="AH9" s="120"/>
      <c r="AI9" s="120"/>
      <c r="AJ9" s="120"/>
      <c r="AK9" s="120">
        <v>6</v>
      </c>
      <c r="AL9" s="120"/>
      <c r="AM9" s="120"/>
      <c r="AN9" s="120"/>
      <c r="AO9" s="120"/>
      <c r="AP9" s="120"/>
      <c r="AQ9" s="120"/>
      <c r="AR9" s="120"/>
      <c r="AS9" s="120">
        <v>7</v>
      </c>
      <c r="AT9" s="120"/>
      <c r="AU9" s="120"/>
      <c r="AV9" s="120"/>
      <c r="AW9" s="120"/>
      <c r="AX9" s="120"/>
      <c r="AY9" s="120"/>
      <c r="AZ9" s="120"/>
      <c r="BA9" s="120">
        <v>8</v>
      </c>
      <c r="BB9" s="120"/>
      <c r="BC9" s="120"/>
      <c r="BD9" s="120"/>
      <c r="BE9" s="120"/>
      <c r="BF9" s="120"/>
      <c r="BG9" s="120"/>
      <c r="BH9" s="120"/>
      <c r="BI9" s="120"/>
      <c r="BJ9" s="120">
        <v>9</v>
      </c>
      <c r="BK9" s="120"/>
      <c r="BL9" s="120"/>
      <c r="BM9" s="120"/>
      <c r="BN9" s="120"/>
      <c r="BO9" s="120"/>
      <c r="BP9" s="120"/>
      <c r="BQ9" s="120"/>
      <c r="BR9" s="120">
        <v>10</v>
      </c>
      <c r="BS9" s="120"/>
      <c r="BT9" s="120"/>
      <c r="BU9" s="120"/>
      <c r="BV9" s="120"/>
      <c r="BW9" s="120"/>
      <c r="BX9" s="120"/>
      <c r="BY9" s="120"/>
      <c r="BZ9" s="120"/>
      <c r="CA9" s="120">
        <v>11</v>
      </c>
      <c r="CB9" s="120"/>
      <c r="CC9" s="120"/>
      <c r="CD9" s="120"/>
      <c r="CE9" s="120"/>
      <c r="CF9" s="120"/>
      <c r="CG9" s="120"/>
      <c r="CH9" s="120"/>
      <c r="CI9" s="120">
        <v>12</v>
      </c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</row>
    <row r="10" spans="1:99" s="7" customFormat="1" ht="59.25" customHeight="1" x14ac:dyDescent="0.2">
      <c r="A10" s="117" t="s">
        <v>149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27" t="s">
        <v>150</v>
      </c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19" t="s">
        <v>194</v>
      </c>
      <c r="AL10" s="119"/>
      <c r="AM10" s="119"/>
      <c r="AN10" s="119"/>
      <c r="AO10" s="119"/>
      <c r="AP10" s="119"/>
      <c r="AQ10" s="119"/>
      <c r="AR10" s="119"/>
      <c r="AS10" s="116">
        <f>SUM(AS11:AZ40)</f>
        <v>0</v>
      </c>
      <c r="AT10" s="116"/>
      <c r="AU10" s="116"/>
      <c r="AV10" s="116"/>
      <c r="AW10" s="116"/>
      <c r="AX10" s="116"/>
      <c r="AY10" s="116"/>
      <c r="AZ10" s="116"/>
      <c r="BA10" s="116">
        <v>0</v>
      </c>
      <c r="BB10" s="116"/>
      <c r="BC10" s="116"/>
      <c r="BD10" s="116"/>
      <c r="BE10" s="116"/>
      <c r="BF10" s="116"/>
      <c r="BG10" s="116"/>
      <c r="BH10" s="116"/>
      <c r="BI10" s="116"/>
      <c r="BJ10" s="116">
        <f>SUM(BJ11:BQ40)</f>
        <v>0</v>
      </c>
      <c r="BK10" s="116"/>
      <c r="BL10" s="116"/>
      <c r="BM10" s="116"/>
      <c r="BN10" s="116"/>
      <c r="BO10" s="116"/>
      <c r="BP10" s="116"/>
      <c r="BQ10" s="116"/>
      <c r="BR10" s="116">
        <v>0</v>
      </c>
      <c r="BS10" s="116"/>
      <c r="BT10" s="116"/>
      <c r="BU10" s="116"/>
      <c r="BV10" s="116"/>
      <c r="BW10" s="116"/>
      <c r="BX10" s="116"/>
      <c r="BY10" s="116"/>
      <c r="BZ10" s="116"/>
      <c r="CA10" s="116">
        <f>SUM(CA11:CH40)</f>
        <v>0</v>
      </c>
      <c r="CB10" s="116"/>
      <c r="CC10" s="116"/>
      <c r="CD10" s="116"/>
      <c r="CE10" s="116"/>
      <c r="CF10" s="116"/>
      <c r="CG10" s="116"/>
      <c r="CH10" s="116"/>
      <c r="CI10" s="116">
        <f>SUM(CI11:CU40)+5.84</f>
        <v>21250190.999999996</v>
      </c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</row>
    <row r="11" spans="1:99" ht="125.25" customHeight="1" x14ac:dyDescent="0.2">
      <c r="A11" s="117" t="s">
        <v>125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8" t="s">
        <v>136</v>
      </c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 t="s">
        <v>145</v>
      </c>
      <c r="AG11" s="118"/>
      <c r="AH11" s="118"/>
      <c r="AI11" s="118"/>
      <c r="AJ11" s="118"/>
      <c r="AK11" s="119" t="s">
        <v>148</v>
      </c>
      <c r="AL11" s="119"/>
      <c r="AM11" s="119"/>
      <c r="AN11" s="119"/>
      <c r="AO11" s="119"/>
      <c r="AP11" s="119"/>
      <c r="AQ11" s="119"/>
      <c r="AR11" s="119"/>
      <c r="AS11" s="126">
        <v>0</v>
      </c>
      <c r="AT11" s="126"/>
      <c r="AU11" s="126"/>
      <c r="AV11" s="126"/>
      <c r="AW11" s="126"/>
      <c r="AX11" s="126"/>
      <c r="AY11" s="126"/>
      <c r="AZ11" s="126"/>
      <c r="BA11" s="126">
        <v>0</v>
      </c>
      <c r="BB11" s="126"/>
      <c r="BC11" s="126"/>
      <c r="BD11" s="126"/>
      <c r="BE11" s="126"/>
      <c r="BF11" s="126"/>
      <c r="BG11" s="126"/>
      <c r="BH11" s="126"/>
      <c r="BI11" s="126"/>
      <c r="BJ11" s="126">
        <v>0</v>
      </c>
      <c r="BK11" s="126"/>
      <c r="BL11" s="126"/>
      <c r="BM11" s="126"/>
      <c r="BN11" s="126"/>
      <c r="BO11" s="126"/>
      <c r="BP11" s="126"/>
      <c r="BQ11" s="126"/>
      <c r="BR11" s="126">
        <v>0</v>
      </c>
      <c r="BS11" s="126"/>
      <c r="BT11" s="126"/>
      <c r="BU11" s="126"/>
      <c r="BV11" s="126"/>
      <c r="BW11" s="126"/>
      <c r="BX11" s="126"/>
      <c r="BY11" s="126"/>
      <c r="BZ11" s="126"/>
      <c r="CA11" s="126">
        <v>0</v>
      </c>
      <c r="CB11" s="126"/>
      <c r="CC11" s="126"/>
      <c r="CD11" s="126"/>
      <c r="CE11" s="126"/>
      <c r="CF11" s="126"/>
      <c r="CG11" s="126"/>
      <c r="CH11" s="126"/>
      <c r="CI11" s="116">
        <v>847739</v>
      </c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</row>
    <row r="12" spans="1:99" ht="107.25" customHeight="1" x14ac:dyDescent="0.2">
      <c r="A12" s="117" t="s">
        <v>126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 t="s">
        <v>136</v>
      </c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 t="s">
        <v>145</v>
      </c>
      <c r="AG12" s="118"/>
      <c r="AH12" s="118"/>
      <c r="AI12" s="118"/>
      <c r="AJ12" s="118"/>
      <c r="AK12" s="119" t="s">
        <v>148</v>
      </c>
      <c r="AL12" s="119"/>
      <c r="AM12" s="119"/>
      <c r="AN12" s="119"/>
      <c r="AO12" s="119"/>
      <c r="AP12" s="119"/>
      <c r="AQ12" s="119"/>
      <c r="AR12" s="119"/>
      <c r="AS12" s="116">
        <f t="shared" ref="AS12:AS40" si="0">SUM(AS13:AZ42)</f>
        <v>0</v>
      </c>
      <c r="AT12" s="116"/>
      <c r="AU12" s="116"/>
      <c r="AV12" s="116"/>
      <c r="AW12" s="116"/>
      <c r="AX12" s="116"/>
      <c r="AY12" s="116"/>
      <c r="AZ12" s="116"/>
      <c r="BA12" s="116">
        <v>0</v>
      </c>
      <c r="BB12" s="116"/>
      <c r="BC12" s="116"/>
      <c r="BD12" s="116"/>
      <c r="BE12" s="116"/>
      <c r="BF12" s="116"/>
      <c r="BG12" s="116"/>
      <c r="BH12" s="116"/>
      <c r="BI12" s="116"/>
      <c r="BJ12" s="116">
        <f t="shared" ref="BJ12:BJ40" si="1">SUM(BJ13:BQ42)</f>
        <v>0</v>
      </c>
      <c r="BK12" s="116"/>
      <c r="BL12" s="116"/>
      <c r="BM12" s="116"/>
      <c r="BN12" s="116"/>
      <c r="BO12" s="116"/>
      <c r="BP12" s="116"/>
      <c r="BQ12" s="116"/>
      <c r="BR12" s="116">
        <v>0</v>
      </c>
      <c r="BS12" s="116"/>
      <c r="BT12" s="116"/>
      <c r="BU12" s="116"/>
      <c r="BV12" s="116"/>
      <c r="BW12" s="116"/>
      <c r="BX12" s="116"/>
      <c r="BY12" s="116"/>
      <c r="BZ12" s="116"/>
      <c r="CA12" s="116">
        <f t="shared" ref="CA12:CA40" si="2">SUM(CA13:CH42)</f>
        <v>0</v>
      </c>
      <c r="CB12" s="116"/>
      <c r="CC12" s="116"/>
      <c r="CD12" s="116"/>
      <c r="CE12" s="116"/>
      <c r="CF12" s="116"/>
      <c r="CG12" s="116"/>
      <c r="CH12" s="116"/>
      <c r="CI12" s="116">
        <v>931713.82</v>
      </c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</row>
    <row r="13" spans="1:99" ht="228" customHeight="1" x14ac:dyDescent="0.2">
      <c r="A13" s="117" t="s">
        <v>127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 t="s">
        <v>138</v>
      </c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 t="s">
        <v>145</v>
      </c>
      <c r="AG13" s="118"/>
      <c r="AH13" s="118"/>
      <c r="AI13" s="118"/>
      <c r="AJ13" s="118"/>
      <c r="AK13" s="119" t="s">
        <v>148</v>
      </c>
      <c r="AL13" s="119"/>
      <c r="AM13" s="119"/>
      <c r="AN13" s="119"/>
      <c r="AO13" s="119"/>
      <c r="AP13" s="119"/>
      <c r="AQ13" s="119"/>
      <c r="AR13" s="119"/>
      <c r="AS13" s="116">
        <f t="shared" si="0"/>
        <v>0</v>
      </c>
      <c r="AT13" s="116"/>
      <c r="AU13" s="116"/>
      <c r="AV13" s="116"/>
      <c r="AW13" s="116"/>
      <c r="AX13" s="116"/>
      <c r="AY13" s="116"/>
      <c r="AZ13" s="116"/>
      <c r="BA13" s="116">
        <v>0</v>
      </c>
      <c r="BB13" s="116"/>
      <c r="BC13" s="116"/>
      <c r="BD13" s="116"/>
      <c r="BE13" s="116"/>
      <c r="BF13" s="116"/>
      <c r="BG13" s="116"/>
      <c r="BH13" s="116"/>
      <c r="BI13" s="116"/>
      <c r="BJ13" s="116">
        <f t="shared" si="1"/>
        <v>0</v>
      </c>
      <c r="BK13" s="116"/>
      <c r="BL13" s="116"/>
      <c r="BM13" s="116"/>
      <c r="BN13" s="116"/>
      <c r="BO13" s="116"/>
      <c r="BP13" s="116"/>
      <c r="BQ13" s="116"/>
      <c r="BR13" s="116">
        <v>0</v>
      </c>
      <c r="BS13" s="116"/>
      <c r="BT13" s="116"/>
      <c r="BU13" s="116"/>
      <c r="BV13" s="116"/>
      <c r="BW13" s="116"/>
      <c r="BX13" s="116"/>
      <c r="BY13" s="116"/>
      <c r="BZ13" s="116"/>
      <c r="CA13" s="116">
        <f t="shared" si="2"/>
        <v>0</v>
      </c>
      <c r="CB13" s="116"/>
      <c r="CC13" s="116"/>
      <c r="CD13" s="116"/>
      <c r="CE13" s="116"/>
      <c r="CF13" s="116"/>
      <c r="CG13" s="116"/>
      <c r="CH13" s="116"/>
      <c r="CI13" s="116">
        <v>1504115.76</v>
      </c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</row>
    <row r="14" spans="1:99" ht="211.5" customHeight="1" x14ac:dyDescent="0.2">
      <c r="A14" s="117" t="s">
        <v>128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 t="s">
        <v>139</v>
      </c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 t="s">
        <v>145</v>
      </c>
      <c r="AG14" s="118"/>
      <c r="AH14" s="118"/>
      <c r="AI14" s="118"/>
      <c r="AJ14" s="118"/>
      <c r="AK14" s="119" t="s">
        <v>148</v>
      </c>
      <c r="AL14" s="119"/>
      <c r="AM14" s="119"/>
      <c r="AN14" s="119"/>
      <c r="AO14" s="119"/>
      <c r="AP14" s="119"/>
      <c r="AQ14" s="119"/>
      <c r="AR14" s="119"/>
      <c r="AS14" s="116">
        <f t="shared" si="0"/>
        <v>0</v>
      </c>
      <c r="AT14" s="116"/>
      <c r="AU14" s="116"/>
      <c r="AV14" s="116"/>
      <c r="AW14" s="116"/>
      <c r="AX14" s="116"/>
      <c r="AY14" s="116"/>
      <c r="AZ14" s="116"/>
      <c r="BA14" s="116">
        <v>0</v>
      </c>
      <c r="BB14" s="116"/>
      <c r="BC14" s="116"/>
      <c r="BD14" s="116"/>
      <c r="BE14" s="116"/>
      <c r="BF14" s="116"/>
      <c r="BG14" s="116"/>
      <c r="BH14" s="116"/>
      <c r="BI14" s="116"/>
      <c r="BJ14" s="116">
        <f t="shared" si="1"/>
        <v>0</v>
      </c>
      <c r="BK14" s="116"/>
      <c r="BL14" s="116"/>
      <c r="BM14" s="116"/>
      <c r="BN14" s="116"/>
      <c r="BO14" s="116"/>
      <c r="BP14" s="116"/>
      <c r="BQ14" s="116"/>
      <c r="BR14" s="116">
        <v>0</v>
      </c>
      <c r="BS14" s="116"/>
      <c r="BT14" s="116"/>
      <c r="BU14" s="116"/>
      <c r="BV14" s="116"/>
      <c r="BW14" s="116"/>
      <c r="BX14" s="116"/>
      <c r="BY14" s="116"/>
      <c r="BZ14" s="116"/>
      <c r="CA14" s="116">
        <f t="shared" si="2"/>
        <v>0</v>
      </c>
      <c r="CB14" s="116"/>
      <c r="CC14" s="116"/>
      <c r="CD14" s="116"/>
      <c r="CE14" s="116"/>
      <c r="CF14" s="116"/>
      <c r="CG14" s="116"/>
      <c r="CH14" s="116"/>
      <c r="CI14" s="116">
        <v>1385278.38</v>
      </c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</row>
    <row r="15" spans="1:99" ht="115.5" customHeight="1" x14ac:dyDescent="0.2">
      <c r="A15" s="117" t="s">
        <v>129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8" t="s">
        <v>137</v>
      </c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 t="s">
        <v>145</v>
      </c>
      <c r="AG15" s="118"/>
      <c r="AH15" s="118"/>
      <c r="AI15" s="118"/>
      <c r="AJ15" s="118"/>
      <c r="AK15" s="119" t="s">
        <v>148</v>
      </c>
      <c r="AL15" s="119"/>
      <c r="AM15" s="119"/>
      <c r="AN15" s="119"/>
      <c r="AO15" s="119"/>
      <c r="AP15" s="119"/>
      <c r="AQ15" s="119"/>
      <c r="AR15" s="119"/>
      <c r="AS15" s="116">
        <f t="shared" si="0"/>
        <v>0</v>
      </c>
      <c r="AT15" s="116"/>
      <c r="AU15" s="116"/>
      <c r="AV15" s="116"/>
      <c r="AW15" s="116"/>
      <c r="AX15" s="116"/>
      <c r="AY15" s="116"/>
      <c r="AZ15" s="116"/>
      <c r="BA15" s="116">
        <v>0</v>
      </c>
      <c r="BB15" s="116"/>
      <c r="BC15" s="116"/>
      <c r="BD15" s="116"/>
      <c r="BE15" s="116"/>
      <c r="BF15" s="116"/>
      <c r="BG15" s="116"/>
      <c r="BH15" s="116"/>
      <c r="BI15" s="116"/>
      <c r="BJ15" s="116">
        <f t="shared" si="1"/>
        <v>0</v>
      </c>
      <c r="BK15" s="116"/>
      <c r="BL15" s="116"/>
      <c r="BM15" s="116"/>
      <c r="BN15" s="116"/>
      <c r="BO15" s="116"/>
      <c r="BP15" s="116"/>
      <c r="BQ15" s="116"/>
      <c r="BR15" s="116">
        <v>0</v>
      </c>
      <c r="BS15" s="116"/>
      <c r="BT15" s="116"/>
      <c r="BU15" s="116"/>
      <c r="BV15" s="116"/>
      <c r="BW15" s="116"/>
      <c r="BX15" s="116"/>
      <c r="BY15" s="116"/>
      <c r="BZ15" s="116"/>
      <c r="CA15" s="116">
        <f t="shared" si="2"/>
        <v>0</v>
      </c>
      <c r="CB15" s="116"/>
      <c r="CC15" s="116"/>
      <c r="CD15" s="116"/>
      <c r="CE15" s="116"/>
      <c r="CF15" s="116"/>
      <c r="CG15" s="116"/>
      <c r="CH15" s="116"/>
      <c r="CI15" s="116">
        <v>917861.57</v>
      </c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</row>
    <row r="16" spans="1:99" ht="229.5" customHeight="1" x14ac:dyDescent="0.2">
      <c r="A16" s="117" t="s">
        <v>130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 t="s">
        <v>140</v>
      </c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 t="s">
        <v>145</v>
      </c>
      <c r="AG16" s="118"/>
      <c r="AH16" s="118"/>
      <c r="AI16" s="118"/>
      <c r="AJ16" s="118"/>
      <c r="AK16" s="119" t="s">
        <v>148</v>
      </c>
      <c r="AL16" s="119"/>
      <c r="AM16" s="119"/>
      <c r="AN16" s="119"/>
      <c r="AO16" s="119"/>
      <c r="AP16" s="119"/>
      <c r="AQ16" s="119"/>
      <c r="AR16" s="119"/>
      <c r="AS16" s="116">
        <f t="shared" si="0"/>
        <v>0</v>
      </c>
      <c r="AT16" s="116"/>
      <c r="AU16" s="116"/>
      <c r="AV16" s="116"/>
      <c r="AW16" s="116"/>
      <c r="AX16" s="116"/>
      <c r="AY16" s="116"/>
      <c r="AZ16" s="116"/>
      <c r="BA16" s="116">
        <v>0</v>
      </c>
      <c r="BB16" s="116"/>
      <c r="BC16" s="116"/>
      <c r="BD16" s="116"/>
      <c r="BE16" s="116"/>
      <c r="BF16" s="116"/>
      <c r="BG16" s="116"/>
      <c r="BH16" s="116"/>
      <c r="BI16" s="116"/>
      <c r="BJ16" s="116">
        <f t="shared" si="1"/>
        <v>0</v>
      </c>
      <c r="BK16" s="116"/>
      <c r="BL16" s="116"/>
      <c r="BM16" s="116"/>
      <c r="BN16" s="116"/>
      <c r="BO16" s="116"/>
      <c r="BP16" s="116"/>
      <c r="BQ16" s="116"/>
      <c r="BR16" s="116">
        <v>0</v>
      </c>
      <c r="BS16" s="116"/>
      <c r="BT16" s="116"/>
      <c r="BU16" s="116"/>
      <c r="BV16" s="116"/>
      <c r="BW16" s="116"/>
      <c r="BX16" s="116"/>
      <c r="BY16" s="116"/>
      <c r="BZ16" s="116"/>
      <c r="CA16" s="116">
        <f t="shared" si="2"/>
        <v>0</v>
      </c>
      <c r="CB16" s="116"/>
      <c r="CC16" s="116"/>
      <c r="CD16" s="116"/>
      <c r="CE16" s="116"/>
      <c r="CF16" s="116"/>
      <c r="CG16" s="116"/>
      <c r="CH16" s="116"/>
      <c r="CI16" s="116">
        <v>661884.97</v>
      </c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</row>
    <row r="17" spans="1:99" ht="53.25" customHeight="1" x14ac:dyDescent="0.2">
      <c r="A17" s="117" t="s">
        <v>131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 t="s">
        <v>141</v>
      </c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 t="s">
        <v>146</v>
      </c>
      <c r="AG17" s="118"/>
      <c r="AH17" s="118"/>
      <c r="AI17" s="118"/>
      <c r="AJ17" s="118"/>
      <c r="AK17" s="119" t="s">
        <v>148</v>
      </c>
      <c r="AL17" s="119"/>
      <c r="AM17" s="119"/>
      <c r="AN17" s="119"/>
      <c r="AO17" s="119"/>
      <c r="AP17" s="119"/>
      <c r="AQ17" s="119"/>
      <c r="AR17" s="119"/>
      <c r="AS17" s="116">
        <f t="shared" si="0"/>
        <v>0</v>
      </c>
      <c r="AT17" s="116"/>
      <c r="AU17" s="116"/>
      <c r="AV17" s="116"/>
      <c r="AW17" s="116"/>
      <c r="AX17" s="116"/>
      <c r="AY17" s="116"/>
      <c r="AZ17" s="116"/>
      <c r="BA17" s="116">
        <v>0</v>
      </c>
      <c r="BB17" s="116"/>
      <c r="BC17" s="116"/>
      <c r="BD17" s="116"/>
      <c r="BE17" s="116"/>
      <c r="BF17" s="116"/>
      <c r="BG17" s="116"/>
      <c r="BH17" s="116"/>
      <c r="BI17" s="116"/>
      <c r="BJ17" s="116">
        <f t="shared" si="1"/>
        <v>0</v>
      </c>
      <c r="BK17" s="116"/>
      <c r="BL17" s="116"/>
      <c r="BM17" s="116"/>
      <c r="BN17" s="116"/>
      <c r="BO17" s="116"/>
      <c r="BP17" s="116"/>
      <c r="BQ17" s="116"/>
      <c r="BR17" s="116">
        <v>0</v>
      </c>
      <c r="BS17" s="116"/>
      <c r="BT17" s="116"/>
      <c r="BU17" s="116"/>
      <c r="BV17" s="116"/>
      <c r="BW17" s="116"/>
      <c r="BX17" s="116"/>
      <c r="BY17" s="116"/>
      <c r="BZ17" s="116"/>
      <c r="CA17" s="116">
        <f t="shared" si="2"/>
        <v>0</v>
      </c>
      <c r="CB17" s="116"/>
      <c r="CC17" s="116"/>
      <c r="CD17" s="116"/>
      <c r="CE17" s="116"/>
      <c r="CF17" s="116"/>
      <c r="CG17" s="116"/>
      <c r="CH17" s="116"/>
      <c r="CI17" s="116">
        <f>160514+15657+40129</f>
        <v>216300</v>
      </c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</row>
    <row r="18" spans="1:99" ht="83.25" customHeight="1" x14ac:dyDescent="0.2">
      <c r="A18" s="117" t="s">
        <v>132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 t="s">
        <v>142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 t="s">
        <v>145</v>
      </c>
      <c r="AG18" s="118"/>
      <c r="AH18" s="118"/>
      <c r="AI18" s="118"/>
      <c r="AJ18" s="118"/>
      <c r="AK18" s="119" t="s">
        <v>148</v>
      </c>
      <c r="AL18" s="119"/>
      <c r="AM18" s="119"/>
      <c r="AN18" s="119"/>
      <c r="AO18" s="119"/>
      <c r="AP18" s="119"/>
      <c r="AQ18" s="119"/>
      <c r="AR18" s="119"/>
      <c r="AS18" s="116">
        <f t="shared" si="0"/>
        <v>0</v>
      </c>
      <c r="AT18" s="116"/>
      <c r="AU18" s="116"/>
      <c r="AV18" s="116"/>
      <c r="AW18" s="116"/>
      <c r="AX18" s="116"/>
      <c r="AY18" s="116"/>
      <c r="AZ18" s="116"/>
      <c r="BA18" s="116">
        <v>0</v>
      </c>
      <c r="BB18" s="116"/>
      <c r="BC18" s="116"/>
      <c r="BD18" s="116"/>
      <c r="BE18" s="116"/>
      <c r="BF18" s="116"/>
      <c r="BG18" s="116"/>
      <c r="BH18" s="116"/>
      <c r="BI18" s="116"/>
      <c r="BJ18" s="116">
        <f t="shared" si="1"/>
        <v>0</v>
      </c>
      <c r="BK18" s="116"/>
      <c r="BL18" s="116"/>
      <c r="BM18" s="116"/>
      <c r="BN18" s="116"/>
      <c r="BO18" s="116"/>
      <c r="BP18" s="116"/>
      <c r="BQ18" s="116"/>
      <c r="BR18" s="116">
        <v>0</v>
      </c>
      <c r="BS18" s="116"/>
      <c r="BT18" s="116"/>
      <c r="BU18" s="116"/>
      <c r="BV18" s="116"/>
      <c r="BW18" s="116"/>
      <c r="BX18" s="116"/>
      <c r="BY18" s="116"/>
      <c r="BZ18" s="116"/>
      <c r="CA18" s="116">
        <f t="shared" si="2"/>
        <v>0</v>
      </c>
      <c r="CB18" s="116"/>
      <c r="CC18" s="116"/>
      <c r="CD18" s="116"/>
      <c r="CE18" s="116"/>
      <c r="CF18" s="116"/>
      <c r="CG18" s="116"/>
      <c r="CH18" s="116"/>
      <c r="CI18" s="116">
        <v>454500</v>
      </c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</row>
    <row r="19" spans="1:99" ht="61.5" customHeight="1" x14ac:dyDescent="0.2">
      <c r="A19" s="117" t="s">
        <v>133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8" t="s">
        <v>143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 t="s">
        <v>147</v>
      </c>
      <c r="AG19" s="118"/>
      <c r="AH19" s="118"/>
      <c r="AI19" s="118"/>
      <c r="AJ19" s="118"/>
      <c r="AK19" s="119" t="s">
        <v>148</v>
      </c>
      <c r="AL19" s="119"/>
      <c r="AM19" s="119"/>
      <c r="AN19" s="119"/>
      <c r="AO19" s="119"/>
      <c r="AP19" s="119"/>
      <c r="AQ19" s="119"/>
      <c r="AR19" s="119"/>
      <c r="AS19" s="116">
        <f t="shared" si="0"/>
        <v>0</v>
      </c>
      <c r="AT19" s="116"/>
      <c r="AU19" s="116"/>
      <c r="AV19" s="116"/>
      <c r="AW19" s="116"/>
      <c r="AX19" s="116"/>
      <c r="AY19" s="116"/>
      <c r="AZ19" s="116"/>
      <c r="BA19" s="116">
        <v>0</v>
      </c>
      <c r="BB19" s="116"/>
      <c r="BC19" s="116"/>
      <c r="BD19" s="116"/>
      <c r="BE19" s="116"/>
      <c r="BF19" s="116"/>
      <c r="BG19" s="116"/>
      <c r="BH19" s="116"/>
      <c r="BI19" s="116"/>
      <c r="BJ19" s="116">
        <f t="shared" si="1"/>
        <v>0</v>
      </c>
      <c r="BK19" s="116"/>
      <c r="BL19" s="116"/>
      <c r="BM19" s="116"/>
      <c r="BN19" s="116"/>
      <c r="BO19" s="116"/>
      <c r="BP19" s="116"/>
      <c r="BQ19" s="116"/>
      <c r="BR19" s="116">
        <v>0</v>
      </c>
      <c r="BS19" s="116"/>
      <c r="BT19" s="116"/>
      <c r="BU19" s="116"/>
      <c r="BV19" s="116"/>
      <c r="BW19" s="116"/>
      <c r="BX19" s="116"/>
      <c r="BY19" s="116"/>
      <c r="BZ19" s="116"/>
      <c r="CA19" s="116">
        <f t="shared" si="2"/>
        <v>0</v>
      </c>
      <c r="CB19" s="116"/>
      <c r="CC19" s="116"/>
      <c r="CD19" s="116"/>
      <c r="CE19" s="116"/>
      <c r="CF19" s="116"/>
      <c r="CG19" s="116"/>
      <c r="CH19" s="116"/>
      <c r="CI19" s="116">
        <f>228060+110378+342090</f>
        <v>680528</v>
      </c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</row>
    <row r="20" spans="1:99" ht="62.25" customHeight="1" x14ac:dyDescent="0.2">
      <c r="A20" s="117" t="s">
        <v>134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8" t="s">
        <v>144</v>
      </c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 t="s">
        <v>146</v>
      </c>
      <c r="AG20" s="118"/>
      <c r="AH20" s="118"/>
      <c r="AI20" s="118"/>
      <c r="AJ20" s="118"/>
      <c r="AK20" s="119" t="s">
        <v>148</v>
      </c>
      <c r="AL20" s="119"/>
      <c r="AM20" s="119"/>
      <c r="AN20" s="119"/>
      <c r="AO20" s="119"/>
      <c r="AP20" s="119"/>
      <c r="AQ20" s="119"/>
      <c r="AR20" s="119"/>
      <c r="AS20" s="116">
        <f t="shared" si="0"/>
        <v>0</v>
      </c>
      <c r="AT20" s="116"/>
      <c r="AU20" s="116"/>
      <c r="AV20" s="116"/>
      <c r="AW20" s="116"/>
      <c r="AX20" s="116"/>
      <c r="AY20" s="116"/>
      <c r="AZ20" s="116"/>
      <c r="BA20" s="116">
        <v>0</v>
      </c>
      <c r="BB20" s="116"/>
      <c r="BC20" s="116"/>
      <c r="BD20" s="116"/>
      <c r="BE20" s="116"/>
      <c r="BF20" s="116"/>
      <c r="BG20" s="116"/>
      <c r="BH20" s="116"/>
      <c r="BI20" s="116"/>
      <c r="BJ20" s="116">
        <f t="shared" si="1"/>
        <v>0</v>
      </c>
      <c r="BK20" s="116"/>
      <c r="BL20" s="116"/>
      <c r="BM20" s="116"/>
      <c r="BN20" s="116"/>
      <c r="BO20" s="116"/>
      <c r="BP20" s="116"/>
      <c r="BQ20" s="116"/>
      <c r="BR20" s="116">
        <v>0</v>
      </c>
      <c r="BS20" s="116"/>
      <c r="BT20" s="116"/>
      <c r="BU20" s="116"/>
      <c r="BV20" s="116"/>
      <c r="BW20" s="116"/>
      <c r="BX20" s="116"/>
      <c r="BY20" s="116"/>
      <c r="BZ20" s="116"/>
      <c r="CA20" s="116">
        <f t="shared" si="2"/>
        <v>0</v>
      </c>
      <c r="CB20" s="116"/>
      <c r="CC20" s="116"/>
      <c r="CD20" s="116"/>
      <c r="CE20" s="116"/>
      <c r="CF20" s="116"/>
      <c r="CG20" s="116"/>
      <c r="CH20" s="116"/>
      <c r="CI20" s="116">
        <f>160514+15657+40129</f>
        <v>216300</v>
      </c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</row>
    <row r="21" spans="1:99" ht="62.25" customHeight="1" x14ac:dyDescent="0.2">
      <c r="A21" s="117" t="s">
        <v>152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8" t="s">
        <v>153</v>
      </c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 t="s">
        <v>154</v>
      </c>
      <c r="AG21" s="118"/>
      <c r="AH21" s="118"/>
      <c r="AI21" s="118"/>
      <c r="AJ21" s="118"/>
      <c r="AK21" s="119" t="s">
        <v>155</v>
      </c>
      <c r="AL21" s="119"/>
      <c r="AM21" s="119"/>
      <c r="AN21" s="119"/>
      <c r="AO21" s="119"/>
      <c r="AP21" s="119"/>
      <c r="AQ21" s="119"/>
      <c r="AR21" s="119"/>
      <c r="AS21" s="116">
        <f t="shared" si="0"/>
        <v>0</v>
      </c>
      <c r="AT21" s="116"/>
      <c r="AU21" s="116"/>
      <c r="AV21" s="116"/>
      <c r="AW21" s="116"/>
      <c r="AX21" s="116"/>
      <c r="AY21" s="116"/>
      <c r="AZ21" s="116"/>
      <c r="BA21" s="116">
        <v>0</v>
      </c>
      <c r="BB21" s="116"/>
      <c r="BC21" s="116"/>
      <c r="BD21" s="116"/>
      <c r="BE21" s="116"/>
      <c r="BF21" s="116"/>
      <c r="BG21" s="116"/>
      <c r="BH21" s="116"/>
      <c r="BI21" s="116"/>
      <c r="BJ21" s="116">
        <f t="shared" si="1"/>
        <v>0</v>
      </c>
      <c r="BK21" s="116"/>
      <c r="BL21" s="116"/>
      <c r="BM21" s="116"/>
      <c r="BN21" s="116"/>
      <c r="BO21" s="116"/>
      <c r="BP21" s="116"/>
      <c r="BQ21" s="116"/>
      <c r="BR21" s="116">
        <v>0</v>
      </c>
      <c r="BS21" s="116"/>
      <c r="BT21" s="116"/>
      <c r="BU21" s="116"/>
      <c r="BV21" s="116"/>
      <c r="BW21" s="116"/>
      <c r="BX21" s="116"/>
      <c r="BY21" s="116"/>
      <c r="BZ21" s="116"/>
      <c r="CA21" s="116">
        <f t="shared" si="2"/>
        <v>0</v>
      </c>
      <c r="CB21" s="116"/>
      <c r="CC21" s="116"/>
      <c r="CD21" s="116"/>
      <c r="CE21" s="116"/>
      <c r="CF21" s="116"/>
      <c r="CG21" s="116"/>
      <c r="CH21" s="116"/>
      <c r="CI21" s="116">
        <v>803069.73</v>
      </c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</row>
    <row r="22" spans="1:99" ht="189" customHeight="1" x14ac:dyDescent="0.2">
      <c r="A22" s="117" t="s">
        <v>156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 t="s">
        <v>157</v>
      </c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 t="s">
        <v>145</v>
      </c>
      <c r="AG22" s="118"/>
      <c r="AH22" s="118"/>
      <c r="AI22" s="118"/>
      <c r="AJ22" s="118"/>
      <c r="AK22" s="119" t="s">
        <v>155</v>
      </c>
      <c r="AL22" s="119"/>
      <c r="AM22" s="119"/>
      <c r="AN22" s="119"/>
      <c r="AO22" s="119"/>
      <c r="AP22" s="119"/>
      <c r="AQ22" s="119"/>
      <c r="AR22" s="119"/>
      <c r="AS22" s="116">
        <f t="shared" si="0"/>
        <v>0</v>
      </c>
      <c r="AT22" s="116"/>
      <c r="AU22" s="116"/>
      <c r="AV22" s="116"/>
      <c r="AW22" s="116"/>
      <c r="AX22" s="116"/>
      <c r="AY22" s="116"/>
      <c r="AZ22" s="116"/>
      <c r="BA22" s="116">
        <v>0</v>
      </c>
      <c r="BB22" s="116"/>
      <c r="BC22" s="116"/>
      <c r="BD22" s="116"/>
      <c r="BE22" s="116"/>
      <c r="BF22" s="116"/>
      <c r="BG22" s="116"/>
      <c r="BH22" s="116"/>
      <c r="BI22" s="116"/>
      <c r="BJ22" s="116">
        <f t="shared" si="1"/>
        <v>0</v>
      </c>
      <c r="BK22" s="116"/>
      <c r="BL22" s="116"/>
      <c r="BM22" s="116"/>
      <c r="BN22" s="116"/>
      <c r="BO22" s="116"/>
      <c r="BP22" s="116"/>
      <c r="BQ22" s="116"/>
      <c r="BR22" s="116">
        <v>0</v>
      </c>
      <c r="BS22" s="116"/>
      <c r="BT22" s="116"/>
      <c r="BU22" s="116"/>
      <c r="BV22" s="116"/>
      <c r="BW22" s="116"/>
      <c r="BX22" s="116"/>
      <c r="BY22" s="116"/>
      <c r="BZ22" s="116"/>
      <c r="CA22" s="116">
        <f t="shared" si="2"/>
        <v>0</v>
      </c>
      <c r="CB22" s="116"/>
      <c r="CC22" s="116"/>
      <c r="CD22" s="116"/>
      <c r="CE22" s="116"/>
      <c r="CF22" s="116"/>
      <c r="CG22" s="116"/>
      <c r="CH22" s="116"/>
      <c r="CI22" s="116">
        <v>511281.61</v>
      </c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</row>
    <row r="23" spans="1:99" ht="99.75" customHeight="1" x14ac:dyDescent="0.2">
      <c r="A23" s="117" t="s">
        <v>158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8" t="s">
        <v>159</v>
      </c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 t="s">
        <v>160</v>
      </c>
      <c r="AG23" s="118"/>
      <c r="AH23" s="118"/>
      <c r="AI23" s="118"/>
      <c r="AJ23" s="118"/>
      <c r="AK23" s="119" t="s">
        <v>155</v>
      </c>
      <c r="AL23" s="119"/>
      <c r="AM23" s="119"/>
      <c r="AN23" s="119"/>
      <c r="AO23" s="119"/>
      <c r="AP23" s="119"/>
      <c r="AQ23" s="119"/>
      <c r="AR23" s="119"/>
      <c r="AS23" s="116">
        <f t="shared" si="0"/>
        <v>0</v>
      </c>
      <c r="AT23" s="116"/>
      <c r="AU23" s="116"/>
      <c r="AV23" s="116"/>
      <c r="AW23" s="116"/>
      <c r="AX23" s="116"/>
      <c r="AY23" s="116"/>
      <c r="AZ23" s="116"/>
      <c r="BA23" s="116">
        <v>0</v>
      </c>
      <c r="BB23" s="116"/>
      <c r="BC23" s="116"/>
      <c r="BD23" s="116"/>
      <c r="BE23" s="116"/>
      <c r="BF23" s="116"/>
      <c r="BG23" s="116"/>
      <c r="BH23" s="116"/>
      <c r="BI23" s="116"/>
      <c r="BJ23" s="116">
        <f t="shared" si="1"/>
        <v>0</v>
      </c>
      <c r="BK23" s="116"/>
      <c r="BL23" s="116"/>
      <c r="BM23" s="116"/>
      <c r="BN23" s="116"/>
      <c r="BO23" s="116"/>
      <c r="BP23" s="116"/>
      <c r="BQ23" s="116"/>
      <c r="BR23" s="116">
        <v>0</v>
      </c>
      <c r="BS23" s="116"/>
      <c r="BT23" s="116"/>
      <c r="BU23" s="116"/>
      <c r="BV23" s="116"/>
      <c r="BW23" s="116"/>
      <c r="BX23" s="116"/>
      <c r="BY23" s="116"/>
      <c r="BZ23" s="116"/>
      <c r="CA23" s="116">
        <f t="shared" si="2"/>
        <v>0</v>
      </c>
      <c r="CB23" s="116"/>
      <c r="CC23" s="116"/>
      <c r="CD23" s="116"/>
      <c r="CE23" s="116"/>
      <c r="CF23" s="116"/>
      <c r="CG23" s="116"/>
      <c r="CH23" s="116"/>
      <c r="CI23" s="116">
        <v>702361.29</v>
      </c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</row>
    <row r="24" spans="1:99" ht="159" customHeight="1" x14ac:dyDescent="0.2">
      <c r="A24" s="117" t="s">
        <v>161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8" t="s">
        <v>162</v>
      </c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 t="s">
        <v>145</v>
      </c>
      <c r="AG24" s="118"/>
      <c r="AH24" s="118"/>
      <c r="AI24" s="118"/>
      <c r="AJ24" s="118"/>
      <c r="AK24" s="119" t="s">
        <v>155</v>
      </c>
      <c r="AL24" s="119"/>
      <c r="AM24" s="119"/>
      <c r="AN24" s="119"/>
      <c r="AO24" s="119"/>
      <c r="AP24" s="119"/>
      <c r="AQ24" s="119"/>
      <c r="AR24" s="119"/>
      <c r="AS24" s="116">
        <f t="shared" si="0"/>
        <v>0</v>
      </c>
      <c r="AT24" s="116"/>
      <c r="AU24" s="116"/>
      <c r="AV24" s="116"/>
      <c r="AW24" s="116"/>
      <c r="AX24" s="116"/>
      <c r="AY24" s="116"/>
      <c r="AZ24" s="116"/>
      <c r="BA24" s="116">
        <v>0</v>
      </c>
      <c r="BB24" s="116"/>
      <c r="BC24" s="116"/>
      <c r="BD24" s="116"/>
      <c r="BE24" s="116"/>
      <c r="BF24" s="116"/>
      <c r="BG24" s="116"/>
      <c r="BH24" s="116"/>
      <c r="BI24" s="116"/>
      <c r="BJ24" s="116">
        <f t="shared" si="1"/>
        <v>0</v>
      </c>
      <c r="BK24" s="116"/>
      <c r="BL24" s="116"/>
      <c r="BM24" s="116"/>
      <c r="BN24" s="116"/>
      <c r="BO24" s="116"/>
      <c r="BP24" s="116"/>
      <c r="BQ24" s="116"/>
      <c r="BR24" s="116">
        <v>0</v>
      </c>
      <c r="BS24" s="116"/>
      <c r="BT24" s="116"/>
      <c r="BU24" s="116"/>
      <c r="BV24" s="116"/>
      <c r="BW24" s="116"/>
      <c r="BX24" s="116"/>
      <c r="BY24" s="116"/>
      <c r="BZ24" s="116"/>
      <c r="CA24" s="116">
        <f t="shared" si="2"/>
        <v>0</v>
      </c>
      <c r="CB24" s="116"/>
      <c r="CC24" s="116"/>
      <c r="CD24" s="116"/>
      <c r="CE24" s="116"/>
      <c r="CF24" s="116"/>
      <c r="CG24" s="116"/>
      <c r="CH24" s="116"/>
      <c r="CI24" s="116">
        <v>595782.22</v>
      </c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</row>
    <row r="25" spans="1:99" ht="102" customHeight="1" x14ac:dyDescent="0.2">
      <c r="A25" s="117" t="s">
        <v>163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8" t="s">
        <v>164</v>
      </c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 t="s">
        <v>154</v>
      </c>
      <c r="AG25" s="118"/>
      <c r="AH25" s="118"/>
      <c r="AI25" s="118"/>
      <c r="AJ25" s="118"/>
      <c r="AK25" s="119" t="s">
        <v>155</v>
      </c>
      <c r="AL25" s="119"/>
      <c r="AM25" s="119"/>
      <c r="AN25" s="119"/>
      <c r="AO25" s="119"/>
      <c r="AP25" s="119"/>
      <c r="AQ25" s="119"/>
      <c r="AR25" s="119"/>
      <c r="AS25" s="116">
        <f t="shared" si="0"/>
        <v>0</v>
      </c>
      <c r="AT25" s="116"/>
      <c r="AU25" s="116"/>
      <c r="AV25" s="116"/>
      <c r="AW25" s="116"/>
      <c r="AX25" s="116"/>
      <c r="AY25" s="116"/>
      <c r="AZ25" s="116"/>
      <c r="BA25" s="116">
        <v>0</v>
      </c>
      <c r="BB25" s="116"/>
      <c r="BC25" s="116"/>
      <c r="BD25" s="116"/>
      <c r="BE25" s="116"/>
      <c r="BF25" s="116"/>
      <c r="BG25" s="116"/>
      <c r="BH25" s="116"/>
      <c r="BI25" s="116"/>
      <c r="BJ25" s="116">
        <f t="shared" si="1"/>
        <v>0</v>
      </c>
      <c r="BK25" s="116"/>
      <c r="BL25" s="116"/>
      <c r="BM25" s="116"/>
      <c r="BN25" s="116"/>
      <c r="BO25" s="116"/>
      <c r="BP25" s="116"/>
      <c r="BQ25" s="116"/>
      <c r="BR25" s="116">
        <v>0</v>
      </c>
      <c r="BS25" s="116"/>
      <c r="BT25" s="116"/>
      <c r="BU25" s="116"/>
      <c r="BV25" s="116"/>
      <c r="BW25" s="116"/>
      <c r="BX25" s="116"/>
      <c r="BY25" s="116"/>
      <c r="BZ25" s="116"/>
      <c r="CA25" s="116">
        <f t="shared" si="2"/>
        <v>0</v>
      </c>
      <c r="CB25" s="116"/>
      <c r="CC25" s="116"/>
      <c r="CD25" s="116"/>
      <c r="CE25" s="116"/>
      <c r="CF25" s="116"/>
      <c r="CG25" s="116"/>
      <c r="CH25" s="116"/>
      <c r="CI25" s="116">
        <v>1216334.27</v>
      </c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</row>
    <row r="26" spans="1:99" ht="165.75" customHeight="1" x14ac:dyDescent="0.2">
      <c r="A26" s="117" t="s">
        <v>165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8" t="s">
        <v>166</v>
      </c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 t="s">
        <v>167</v>
      </c>
      <c r="AG26" s="118"/>
      <c r="AH26" s="118"/>
      <c r="AI26" s="118"/>
      <c r="AJ26" s="118"/>
      <c r="AK26" s="119" t="s">
        <v>155</v>
      </c>
      <c r="AL26" s="119"/>
      <c r="AM26" s="119"/>
      <c r="AN26" s="119"/>
      <c r="AO26" s="119"/>
      <c r="AP26" s="119"/>
      <c r="AQ26" s="119"/>
      <c r="AR26" s="119"/>
      <c r="AS26" s="116">
        <f t="shared" si="0"/>
        <v>0</v>
      </c>
      <c r="AT26" s="116"/>
      <c r="AU26" s="116"/>
      <c r="AV26" s="116"/>
      <c r="AW26" s="116"/>
      <c r="AX26" s="116"/>
      <c r="AY26" s="116"/>
      <c r="AZ26" s="116"/>
      <c r="BA26" s="116">
        <v>0</v>
      </c>
      <c r="BB26" s="116"/>
      <c r="BC26" s="116"/>
      <c r="BD26" s="116"/>
      <c r="BE26" s="116"/>
      <c r="BF26" s="116"/>
      <c r="BG26" s="116"/>
      <c r="BH26" s="116"/>
      <c r="BI26" s="116"/>
      <c r="BJ26" s="116">
        <f t="shared" si="1"/>
        <v>0</v>
      </c>
      <c r="BK26" s="116"/>
      <c r="BL26" s="116"/>
      <c r="BM26" s="116"/>
      <c r="BN26" s="116"/>
      <c r="BO26" s="116"/>
      <c r="BP26" s="116"/>
      <c r="BQ26" s="116"/>
      <c r="BR26" s="116">
        <v>0</v>
      </c>
      <c r="BS26" s="116"/>
      <c r="BT26" s="116"/>
      <c r="BU26" s="116"/>
      <c r="BV26" s="116"/>
      <c r="BW26" s="116"/>
      <c r="BX26" s="116"/>
      <c r="BY26" s="116"/>
      <c r="BZ26" s="116"/>
      <c r="CA26" s="116">
        <f t="shared" si="2"/>
        <v>0</v>
      </c>
      <c r="CB26" s="116"/>
      <c r="CC26" s="116"/>
      <c r="CD26" s="116"/>
      <c r="CE26" s="116"/>
      <c r="CF26" s="116"/>
      <c r="CG26" s="116"/>
      <c r="CH26" s="116"/>
      <c r="CI26" s="116">
        <v>358189.39</v>
      </c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</row>
    <row r="27" spans="1:99" ht="90.75" customHeight="1" x14ac:dyDescent="0.2">
      <c r="A27" s="117" t="s">
        <v>168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 t="s">
        <v>169</v>
      </c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 t="s">
        <v>154</v>
      </c>
      <c r="AG27" s="118"/>
      <c r="AH27" s="118"/>
      <c r="AI27" s="118"/>
      <c r="AJ27" s="118"/>
      <c r="AK27" s="119" t="s">
        <v>155</v>
      </c>
      <c r="AL27" s="119"/>
      <c r="AM27" s="119"/>
      <c r="AN27" s="119"/>
      <c r="AO27" s="119"/>
      <c r="AP27" s="119"/>
      <c r="AQ27" s="119"/>
      <c r="AR27" s="119"/>
      <c r="AS27" s="116">
        <f t="shared" si="0"/>
        <v>0</v>
      </c>
      <c r="AT27" s="116"/>
      <c r="AU27" s="116"/>
      <c r="AV27" s="116"/>
      <c r="AW27" s="116"/>
      <c r="AX27" s="116"/>
      <c r="AY27" s="116"/>
      <c r="AZ27" s="116"/>
      <c r="BA27" s="116">
        <v>0</v>
      </c>
      <c r="BB27" s="116"/>
      <c r="BC27" s="116"/>
      <c r="BD27" s="116"/>
      <c r="BE27" s="116"/>
      <c r="BF27" s="116"/>
      <c r="BG27" s="116"/>
      <c r="BH27" s="116"/>
      <c r="BI27" s="116"/>
      <c r="BJ27" s="116">
        <f t="shared" si="1"/>
        <v>0</v>
      </c>
      <c r="BK27" s="116"/>
      <c r="BL27" s="116"/>
      <c r="BM27" s="116"/>
      <c r="BN27" s="116"/>
      <c r="BO27" s="116"/>
      <c r="BP27" s="116"/>
      <c r="BQ27" s="116"/>
      <c r="BR27" s="116">
        <v>0</v>
      </c>
      <c r="BS27" s="116"/>
      <c r="BT27" s="116"/>
      <c r="BU27" s="116"/>
      <c r="BV27" s="116"/>
      <c r="BW27" s="116"/>
      <c r="BX27" s="116"/>
      <c r="BY27" s="116"/>
      <c r="BZ27" s="116"/>
      <c r="CA27" s="116">
        <f t="shared" si="2"/>
        <v>0</v>
      </c>
      <c r="CB27" s="116"/>
      <c r="CC27" s="116"/>
      <c r="CD27" s="116"/>
      <c r="CE27" s="116"/>
      <c r="CF27" s="116"/>
      <c r="CG27" s="116"/>
      <c r="CH27" s="116"/>
      <c r="CI27" s="116">
        <v>853241.28</v>
      </c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</row>
    <row r="28" spans="1:99" ht="182.25" customHeight="1" x14ac:dyDescent="0.2">
      <c r="A28" s="117" t="s">
        <v>170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 t="s">
        <v>172</v>
      </c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 t="s">
        <v>167</v>
      </c>
      <c r="AG28" s="118"/>
      <c r="AH28" s="118"/>
      <c r="AI28" s="118"/>
      <c r="AJ28" s="118"/>
      <c r="AK28" s="119" t="s">
        <v>155</v>
      </c>
      <c r="AL28" s="119"/>
      <c r="AM28" s="119"/>
      <c r="AN28" s="119"/>
      <c r="AO28" s="119"/>
      <c r="AP28" s="119"/>
      <c r="AQ28" s="119"/>
      <c r="AR28" s="119"/>
      <c r="AS28" s="116">
        <f t="shared" si="0"/>
        <v>0</v>
      </c>
      <c r="AT28" s="116"/>
      <c r="AU28" s="116"/>
      <c r="AV28" s="116"/>
      <c r="AW28" s="116"/>
      <c r="AX28" s="116"/>
      <c r="AY28" s="116"/>
      <c r="AZ28" s="116"/>
      <c r="BA28" s="116">
        <v>0</v>
      </c>
      <c r="BB28" s="116"/>
      <c r="BC28" s="116"/>
      <c r="BD28" s="116"/>
      <c r="BE28" s="116"/>
      <c r="BF28" s="116"/>
      <c r="BG28" s="116"/>
      <c r="BH28" s="116"/>
      <c r="BI28" s="116"/>
      <c r="BJ28" s="116">
        <f t="shared" si="1"/>
        <v>0</v>
      </c>
      <c r="BK28" s="116"/>
      <c r="BL28" s="116"/>
      <c r="BM28" s="116"/>
      <c r="BN28" s="116"/>
      <c r="BO28" s="116"/>
      <c r="BP28" s="116"/>
      <c r="BQ28" s="116"/>
      <c r="BR28" s="116">
        <v>0</v>
      </c>
      <c r="BS28" s="116"/>
      <c r="BT28" s="116"/>
      <c r="BU28" s="116"/>
      <c r="BV28" s="116"/>
      <c r="BW28" s="116"/>
      <c r="BX28" s="116"/>
      <c r="BY28" s="116"/>
      <c r="BZ28" s="116"/>
      <c r="CA28" s="116">
        <f t="shared" si="2"/>
        <v>0</v>
      </c>
      <c r="CB28" s="116"/>
      <c r="CC28" s="116"/>
      <c r="CD28" s="116"/>
      <c r="CE28" s="116"/>
      <c r="CF28" s="116"/>
      <c r="CG28" s="116"/>
      <c r="CH28" s="116"/>
      <c r="CI28" s="116">
        <v>424250.86</v>
      </c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</row>
    <row r="29" spans="1:99" ht="102" customHeight="1" x14ac:dyDescent="0.2">
      <c r="A29" s="117" t="s">
        <v>173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8" t="s">
        <v>0</v>
      </c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 t="s">
        <v>154</v>
      </c>
      <c r="AG29" s="118"/>
      <c r="AH29" s="118"/>
      <c r="AI29" s="118"/>
      <c r="AJ29" s="118"/>
      <c r="AK29" s="119" t="s">
        <v>155</v>
      </c>
      <c r="AL29" s="119"/>
      <c r="AM29" s="119"/>
      <c r="AN29" s="119"/>
      <c r="AO29" s="119"/>
      <c r="AP29" s="119"/>
      <c r="AQ29" s="119"/>
      <c r="AR29" s="119"/>
      <c r="AS29" s="116">
        <f t="shared" si="0"/>
        <v>0</v>
      </c>
      <c r="AT29" s="116"/>
      <c r="AU29" s="116"/>
      <c r="AV29" s="116"/>
      <c r="AW29" s="116"/>
      <c r="AX29" s="116"/>
      <c r="AY29" s="116"/>
      <c r="AZ29" s="116"/>
      <c r="BA29" s="116">
        <v>0</v>
      </c>
      <c r="BB29" s="116"/>
      <c r="BC29" s="116"/>
      <c r="BD29" s="116"/>
      <c r="BE29" s="116"/>
      <c r="BF29" s="116"/>
      <c r="BG29" s="116"/>
      <c r="BH29" s="116"/>
      <c r="BI29" s="116"/>
      <c r="BJ29" s="116">
        <f t="shared" si="1"/>
        <v>0</v>
      </c>
      <c r="BK29" s="116"/>
      <c r="BL29" s="116"/>
      <c r="BM29" s="116"/>
      <c r="BN29" s="116"/>
      <c r="BO29" s="116"/>
      <c r="BP29" s="116"/>
      <c r="BQ29" s="116"/>
      <c r="BR29" s="116">
        <v>0</v>
      </c>
      <c r="BS29" s="116"/>
      <c r="BT29" s="116"/>
      <c r="BU29" s="116"/>
      <c r="BV29" s="116"/>
      <c r="BW29" s="116"/>
      <c r="BX29" s="116"/>
      <c r="BY29" s="116"/>
      <c r="BZ29" s="116"/>
      <c r="CA29" s="116">
        <f t="shared" si="2"/>
        <v>0</v>
      </c>
      <c r="CB29" s="116"/>
      <c r="CC29" s="116"/>
      <c r="CD29" s="116"/>
      <c r="CE29" s="116"/>
      <c r="CF29" s="116"/>
      <c r="CG29" s="116"/>
      <c r="CH29" s="116"/>
      <c r="CI29" s="116">
        <v>709748.62</v>
      </c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</row>
    <row r="30" spans="1:99" ht="188.25" customHeight="1" x14ac:dyDescent="0.2">
      <c r="A30" s="117" t="s">
        <v>174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8" t="s">
        <v>175</v>
      </c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 t="s">
        <v>167</v>
      </c>
      <c r="AG30" s="118"/>
      <c r="AH30" s="118"/>
      <c r="AI30" s="118"/>
      <c r="AJ30" s="118"/>
      <c r="AK30" s="119" t="s">
        <v>155</v>
      </c>
      <c r="AL30" s="119"/>
      <c r="AM30" s="119"/>
      <c r="AN30" s="119"/>
      <c r="AO30" s="119"/>
      <c r="AP30" s="119"/>
      <c r="AQ30" s="119"/>
      <c r="AR30" s="119"/>
      <c r="AS30" s="116">
        <f t="shared" si="0"/>
        <v>0</v>
      </c>
      <c r="AT30" s="116"/>
      <c r="AU30" s="116"/>
      <c r="AV30" s="116"/>
      <c r="AW30" s="116"/>
      <c r="AX30" s="116"/>
      <c r="AY30" s="116"/>
      <c r="AZ30" s="116"/>
      <c r="BA30" s="116">
        <v>0</v>
      </c>
      <c r="BB30" s="116"/>
      <c r="BC30" s="116"/>
      <c r="BD30" s="116"/>
      <c r="BE30" s="116"/>
      <c r="BF30" s="116"/>
      <c r="BG30" s="116"/>
      <c r="BH30" s="116"/>
      <c r="BI30" s="116"/>
      <c r="BJ30" s="116">
        <f t="shared" si="1"/>
        <v>0</v>
      </c>
      <c r="BK30" s="116"/>
      <c r="BL30" s="116"/>
      <c r="BM30" s="116"/>
      <c r="BN30" s="116"/>
      <c r="BO30" s="116"/>
      <c r="BP30" s="116"/>
      <c r="BQ30" s="116"/>
      <c r="BR30" s="116">
        <v>0</v>
      </c>
      <c r="BS30" s="116"/>
      <c r="BT30" s="116"/>
      <c r="BU30" s="116"/>
      <c r="BV30" s="116"/>
      <c r="BW30" s="116"/>
      <c r="BX30" s="116"/>
      <c r="BY30" s="116"/>
      <c r="BZ30" s="116"/>
      <c r="CA30" s="116">
        <f t="shared" si="2"/>
        <v>0</v>
      </c>
      <c r="CB30" s="116"/>
      <c r="CC30" s="116"/>
      <c r="CD30" s="116"/>
      <c r="CE30" s="116"/>
      <c r="CF30" s="116"/>
      <c r="CG30" s="116"/>
      <c r="CH30" s="116"/>
      <c r="CI30" s="116">
        <v>593046.18000000005</v>
      </c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</row>
    <row r="31" spans="1:99" ht="92.25" customHeight="1" x14ac:dyDescent="0.2">
      <c r="A31" s="117" t="s">
        <v>176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8" t="s">
        <v>177</v>
      </c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 t="s">
        <v>154</v>
      </c>
      <c r="AG31" s="118"/>
      <c r="AH31" s="118"/>
      <c r="AI31" s="118"/>
      <c r="AJ31" s="118"/>
      <c r="AK31" s="119" t="s">
        <v>155</v>
      </c>
      <c r="AL31" s="119"/>
      <c r="AM31" s="119"/>
      <c r="AN31" s="119"/>
      <c r="AO31" s="119"/>
      <c r="AP31" s="119"/>
      <c r="AQ31" s="119"/>
      <c r="AR31" s="119"/>
      <c r="AS31" s="116">
        <f t="shared" si="0"/>
        <v>0</v>
      </c>
      <c r="AT31" s="116"/>
      <c r="AU31" s="116"/>
      <c r="AV31" s="116"/>
      <c r="AW31" s="116"/>
      <c r="AX31" s="116"/>
      <c r="AY31" s="116"/>
      <c r="AZ31" s="116"/>
      <c r="BA31" s="116">
        <v>0</v>
      </c>
      <c r="BB31" s="116"/>
      <c r="BC31" s="116"/>
      <c r="BD31" s="116"/>
      <c r="BE31" s="116"/>
      <c r="BF31" s="116"/>
      <c r="BG31" s="116"/>
      <c r="BH31" s="116"/>
      <c r="BI31" s="116"/>
      <c r="BJ31" s="116">
        <f t="shared" si="1"/>
        <v>0</v>
      </c>
      <c r="BK31" s="116"/>
      <c r="BL31" s="116"/>
      <c r="BM31" s="116"/>
      <c r="BN31" s="116"/>
      <c r="BO31" s="116"/>
      <c r="BP31" s="116"/>
      <c r="BQ31" s="116"/>
      <c r="BR31" s="116">
        <v>0</v>
      </c>
      <c r="BS31" s="116"/>
      <c r="BT31" s="116"/>
      <c r="BU31" s="116"/>
      <c r="BV31" s="116"/>
      <c r="BW31" s="116"/>
      <c r="BX31" s="116"/>
      <c r="BY31" s="116"/>
      <c r="BZ31" s="116"/>
      <c r="CA31" s="116">
        <f t="shared" si="2"/>
        <v>0</v>
      </c>
      <c r="CB31" s="116"/>
      <c r="CC31" s="116"/>
      <c r="CD31" s="116"/>
      <c r="CE31" s="116"/>
      <c r="CF31" s="116"/>
      <c r="CG31" s="116"/>
      <c r="CH31" s="116"/>
      <c r="CI31" s="116">
        <v>761484.05</v>
      </c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</row>
    <row r="32" spans="1:99" ht="177.75" customHeight="1" x14ac:dyDescent="0.2">
      <c r="A32" s="117" t="s">
        <v>178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8" t="s">
        <v>179</v>
      </c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 t="s">
        <v>167</v>
      </c>
      <c r="AG32" s="118"/>
      <c r="AH32" s="118"/>
      <c r="AI32" s="118"/>
      <c r="AJ32" s="118"/>
      <c r="AK32" s="119" t="s">
        <v>155</v>
      </c>
      <c r="AL32" s="119"/>
      <c r="AM32" s="119"/>
      <c r="AN32" s="119"/>
      <c r="AO32" s="119"/>
      <c r="AP32" s="119"/>
      <c r="AQ32" s="119"/>
      <c r="AR32" s="119"/>
      <c r="AS32" s="116">
        <f t="shared" si="0"/>
        <v>0</v>
      </c>
      <c r="AT32" s="116"/>
      <c r="AU32" s="116"/>
      <c r="AV32" s="116"/>
      <c r="AW32" s="116"/>
      <c r="AX32" s="116"/>
      <c r="AY32" s="116"/>
      <c r="AZ32" s="116"/>
      <c r="BA32" s="116">
        <v>0</v>
      </c>
      <c r="BB32" s="116"/>
      <c r="BC32" s="116"/>
      <c r="BD32" s="116"/>
      <c r="BE32" s="116"/>
      <c r="BF32" s="116"/>
      <c r="BG32" s="116"/>
      <c r="BH32" s="116"/>
      <c r="BI32" s="116"/>
      <c r="BJ32" s="116">
        <f t="shared" si="1"/>
        <v>0</v>
      </c>
      <c r="BK32" s="116"/>
      <c r="BL32" s="116"/>
      <c r="BM32" s="116"/>
      <c r="BN32" s="116"/>
      <c r="BO32" s="116"/>
      <c r="BP32" s="116"/>
      <c r="BQ32" s="116"/>
      <c r="BR32" s="116">
        <v>0</v>
      </c>
      <c r="BS32" s="116"/>
      <c r="BT32" s="116"/>
      <c r="BU32" s="116"/>
      <c r="BV32" s="116"/>
      <c r="BW32" s="116"/>
      <c r="BX32" s="116"/>
      <c r="BY32" s="116"/>
      <c r="BZ32" s="116"/>
      <c r="CA32" s="116">
        <f t="shared" si="2"/>
        <v>0</v>
      </c>
      <c r="CB32" s="116"/>
      <c r="CC32" s="116"/>
      <c r="CD32" s="116"/>
      <c r="CE32" s="116"/>
      <c r="CF32" s="116"/>
      <c r="CG32" s="116"/>
      <c r="CH32" s="116"/>
      <c r="CI32" s="116">
        <v>231318.54</v>
      </c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</row>
    <row r="33" spans="1:99" ht="108.75" customHeight="1" x14ac:dyDescent="0.2">
      <c r="A33" s="117" t="s">
        <v>180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8" t="s">
        <v>181</v>
      </c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 t="s">
        <v>154</v>
      </c>
      <c r="AG33" s="118"/>
      <c r="AH33" s="118"/>
      <c r="AI33" s="118"/>
      <c r="AJ33" s="118"/>
      <c r="AK33" s="119" t="s">
        <v>155</v>
      </c>
      <c r="AL33" s="119"/>
      <c r="AM33" s="119"/>
      <c r="AN33" s="119"/>
      <c r="AO33" s="119"/>
      <c r="AP33" s="119"/>
      <c r="AQ33" s="119"/>
      <c r="AR33" s="119"/>
      <c r="AS33" s="116">
        <f t="shared" si="0"/>
        <v>0</v>
      </c>
      <c r="AT33" s="116"/>
      <c r="AU33" s="116"/>
      <c r="AV33" s="116"/>
      <c r="AW33" s="116"/>
      <c r="AX33" s="116"/>
      <c r="AY33" s="116"/>
      <c r="AZ33" s="116"/>
      <c r="BA33" s="116">
        <v>0</v>
      </c>
      <c r="BB33" s="116"/>
      <c r="BC33" s="116"/>
      <c r="BD33" s="116"/>
      <c r="BE33" s="116"/>
      <c r="BF33" s="116"/>
      <c r="BG33" s="116"/>
      <c r="BH33" s="116"/>
      <c r="BI33" s="116"/>
      <c r="BJ33" s="116">
        <f t="shared" si="1"/>
        <v>0</v>
      </c>
      <c r="BK33" s="116"/>
      <c r="BL33" s="116"/>
      <c r="BM33" s="116"/>
      <c r="BN33" s="116"/>
      <c r="BO33" s="116"/>
      <c r="BP33" s="116"/>
      <c r="BQ33" s="116"/>
      <c r="BR33" s="116">
        <v>0</v>
      </c>
      <c r="BS33" s="116"/>
      <c r="BT33" s="116"/>
      <c r="BU33" s="116"/>
      <c r="BV33" s="116"/>
      <c r="BW33" s="116"/>
      <c r="BX33" s="116"/>
      <c r="BY33" s="116"/>
      <c r="BZ33" s="116"/>
      <c r="CA33" s="116">
        <f t="shared" si="2"/>
        <v>0</v>
      </c>
      <c r="CB33" s="116"/>
      <c r="CC33" s="116"/>
      <c r="CD33" s="116"/>
      <c r="CE33" s="116"/>
      <c r="CF33" s="116"/>
      <c r="CG33" s="116"/>
      <c r="CH33" s="116"/>
      <c r="CI33" s="116">
        <v>790675.76</v>
      </c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</row>
    <row r="34" spans="1:99" ht="166.5" customHeight="1" x14ac:dyDescent="0.2">
      <c r="A34" s="117" t="s">
        <v>182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 t="s">
        <v>183</v>
      </c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 t="s">
        <v>145</v>
      </c>
      <c r="AG34" s="118"/>
      <c r="AH34" s="118"/>
      <c r="AI34" s="118"/>
      <c r="AJ34" s="118"/>
      <c r="AK34" s="119" t="s">
        <v>155</v>
      </c>
      <c r="AL34" s="119"/>
      <c r="AM34" s="119"/>
      <c r="AN34" s="119"/>
      <c r="AO34" s="119"/>
      <c r="AP34" s="119"/>
      <c r="AQ34" s="119"/>
      <c r="AR34" s="119"/>
      <c r="AS34" s="116">
        <f t="shared" si="0"/>
        <v>0</v>
      </c>
      <c r="AT34" s="116"/>
      <c r="AU34" s="116"/>
      <c r="AV34" s="116"/>
      <c r="AW34" s="116"/>
      <c r="AX34" s="116"/>
      <c r="AY34" s="116"/>
      <c r="AZ34" s="116"/>
      <c r="BA34" s="116">
        <v>0</v>
      </c>
      <c r="BB34" s="116"/>
      <c r="BC34" s="116"/>
      <c r="BD34" s="116"/>
      <c r="BE34" s="116"/>
      <c r="BF34" s="116"/>
      <c r="BG34" s="116"/>
      <c r="BH34" s="116"/>
      <c r="BI34" s="116"/>
      <c r="BJ34" s="116">
        <f t="shared" si="1"/>
        <v>0</v>
      </c>
      <c r="BK34" s="116"/>
      <c r="BL34" s="116"/>
      <c r="BM34" s="116"/>
      <c r="BN34" s="116"/>
      <c r="BO34" s="116"/>
      <c r="BP34" s="116"/>
      <c r="BQ34" s="116"/>
      <c r="BR34" s="116">
        <v>0</v>
      </c>
      <c r="BS34" s="116"/>
      <c r="BT34" s="116"/>
      <c r="BU34" s="116"/>
      <c r="BV34" s="116"/>
      <c r="BW34" s="116"/>
      <c r="BX34" s="116"/>
      <c r="BY34" s="116"/>
      <c r="BZ34" s="116"/>
      <c r="CA34" s="116">
        <f t="shared" si="2"/>
        <v>0</v>
      </c>
      <c r="CB34" s="116"/>
      <c r="CC34" s="116"/>
      <c r="CD34" s="116"/>
      <c r="CE34" s="116"/>
      <c r="CF34" s="116"/>
      <c r="CG34" s="116"/>
      <c r="CH34" s="116"/>
      <c r="CI34" s="116">
        <v>504613.41</v>
      </c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</row>
    <row r="35" spans="1:99" ht="107.25" customHeight="1" x14ac:dyDescent="0.2">
      <c r="A35" s="117" t="s">
        <v>184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 t="s">
        <v>185</v>
      </c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 t="s">
        <v>154</v>
      </c>
      <c r="AG35" s="118"/>
      <c r="AH35" s="118"/>
      <c r="AI35" s="118"/>
      <c r="AJ35" s="118"/>
      <c r="AK35" s="119" t="s">
        <v>155</v>
      </c>
      <c r="AL35" s="119"/>
      <c r="AM35" s="119"/>
      <c r="AN35" s="119"/>
      <c r="AO35" s="119"/>
      <c r="AP35" s="119"/>
      <c r="AQ35" s="119"/>
      <c r="AR35" s="119"/>
      <c r="AS35" s="116">
        <f t="shared" si="0"/>
        <v>0</v>
      </c>
      <c r="AT35" s="116"/>
      <c r="AU35" s="116"/>
      <c r="AV35" s="116"/>
      <c r="AW35" s="116"/>
      <c r="AX35" s="116"/>
      <c r="AY35" s="116"/>
      <c r="AZ35" s="116"/>
      <c r="BA35" s="116">
        <v>0</v>
      </c>
      <c r="BB35" s="116"/>
      <c r="BC35" s="116"/>
      <c r="BD35" s="116"/>
      <c r="BE35" s="116"/>
      <c r="BF35" s="116"/>
      <c r="BG35" s="116"/>
      <c r="BH35" s="116"/>
      <c r="BI35" s="116"/>
      <c r="BJ35" s="116">
        <f t="shared" si="1"/>
        <v>0</v>
      </c>
      <c r="BK35" s="116"/>
      <c r="BL35" s="116"/>
      <c r="BM35" s="116"/>
      <c r="BN35" s="116"/>
      <c r="BO35" s="116"/>
      <c r="BP35" s="116"/>
      <c r="BQ35" s="116"/>
      <c r="BR35" s="116">
        <v>0</v>
      </c>
      <c r="BS35" s="116"/>
      <c r="BT35" s="116"/>
      <c r="BU35" s="116"/>
      <c r="BV35" s="116"/>
      <c r="BW35" s="116"/>
      <c r="BX35" s="116"/>
      <c r="BY35" s="116"/>
      <c r="BZ35" s="116"/>
      <c r="CA35" s="116">
        <f t="shared" si="2"/>
        <v>0</v>
      </c>
      <c r="CB35" s="116"/>
      <c r="CC35" s="116"/>
      <c r="CD35" s="116"/>
      <c r="CE35" s="116"/>
      <c r="CF35" s="116"/>
      <c r="CG35" s="116"/>
      <c r="CH35" s="116"/>
      <c r="CI35" s="116">
        <v>1099598.8600000001</v>
      </c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</row>
    <row r="36" spans="1:99" ht="162" customHeight="1" x14ac:dyDescent="0.2">
      <c r="A36" s="117" t="s">
        <v>186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8" t="s">
        <v>187</v>
      </c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 t="s">
        <v>145</v>
      </c>
      <c r="AG36" s="118"/>
      <c r="AH36" s="118"/>
      <c r="AI36" s="118"/>
      <c r="AJ36" s="118"/>
      <c r="AK36" s="119" t="s">
        <v>155</v>
      </c>
      <c r="AL36" s="119"/>
      <c r="AM36" s="119"/>
      <c r="AN36" s="119"/>
      <c r="AO36" s="119"/>
      <c r="AP36" s="119"/>
      <c r="AQ36" s="119"/>
      <c r="AR36" s="119"/>
      <c r="AS36" s="116">
        <f t="shared" si="0"/>
        <v>0</v>
      </c>
      <c r="AT36" s="116"/>
      <c r="AU36" s="116"/>
      <c r="AV36" s="116"/>
      <c r="AW36" s="116"/>
      <c r="AX36" s="116"/>
      <c r="AY36" s="116"/>
      <c r="AZ36" s="116"/>
      <c r="BA36" s="116">
        <v>0</v>
      </c>
      <c r="BB36" s="116"/>
      <c r="BC36" s="116"/>
      <c r="BD36" s="116"/>
      <c r="BE36" s="116"/>
      <c r="BF36" s="116"/>
      <c r="BG36" s="116"/>
      <c r="BH36" s="116"/>
      <c r="BI36" s="116"/>
      <c r="BJ36" s="116">
        <f t="shared" si="1"/>
        <v>0</v>
      </c>
      <c r="BK36" s="116"/>
      <c r="BL36" s="116"/>
      <c r="BM36" s="116"/>
      <c r="BN36" s="116"/>
      <c r="BO36" s="116"/>
      <c r="BP36" s="116"/>
      <c r="BQ36" s="116"/>
      <c r="BR36" s="116">
        <v>0</v>
      </c>
      <c r="BS36" s="116"/>
      <c r="BT36" s="116"/>
      <c r="BU36" s="116"/>
      <c r="BV36" s="116"/>
      <c r="BW36" s="116"/>
      <c r="BX36" s="116"/>
      <c r="BY36" s="116"/>
      <c r="BZ36" s="116"/>
      <c r="CA36" s="116">
        <f t="shared" si="2"/>
        <v>0</v>
      </c>
      <c r="CB36" s="116"/>
      <c r="CC36" s="116"/>
      <c r="CD36" s="116"/>
      <c r="CE36" s="116"/>
      <c r="CF36" s="116"/>
      <c r="CG36" s="116"/>
      <c r="CH36" s="116"/>
      <c r="CI36" s="116">
        <v>647295.38</v>
      </c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</row>
    <row r="37" spans="1:99" ht="107.25" customHeight="1" x14ac:dyDescent="0.2">
      <c r="A37" s="117" t="s">
        <v>188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8" t="s">
        <v>189</v>
      </c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 t="s">
        <v>154</v>
      </c>
      <c r="AG37" s="118"/>
      <c r="AH37" s="118"/>
      <c r="AI37" s="118"/>
      <c r="AJ37" s="118"/>
      <c r="AK37" s="119" t="s">
        <v>155</v>
      </c>
      <c r="AL37" s="119"/>
      <c r="AM37" s="119"/>
      <c r="AN37" s="119"/>
      <c r="AO37" s="119"/>
      <c r="AP37" s="119"/>
      <c r="AQ37" s="119"/>
      <c r="AR37" s="119"/>
      <c r="AS37" s="116">
        <f t="shared" si="0"/>
        <v>0</v>
      </c>
      <c r="AT37" s="116"/>
      <c r="AU37" s="116"/>
      <c r="AV37" s="116"/>
      <c r="AW37" s="116"/>
      <c r="AX37" s="116"/>
      <c r="AY37" s="116"/>
      <c r="AZ37" s="116"/>
      <c r="BA37" s="116">
        <v>0</v>
      </c>
      <c r="BB37" s="116"/>
      <c r="BC37" s="116"/>
      <c r="BD37" s="116"/>
      <c r="BE37" s="116"/>
      <c r="BF37" s="116"/>
      <c r="BG37" s="116"/>
      <c r="BH37" s="116"/>
      <c r="BI37" s="116"/>
      <c r="BJ37" s="116">
        <f t="shared" si="1"/>
        <v>0</v>
      </c>
      <c r="BK37" s="116"/>
      <c r="BL37" s="116"/>
      <c r="BM37" s="116"/>
      <c r="BN37" s="116"/>
      <c r="BO37" s="116"/>
      <c r="BP37" s="116"/>
      <c r="BQ37" s="116"/>
      <c r="BR37" s="116">
        <v>0</v>
      </c>
      <c r="BS37" s="116"/>
      <c r="BT37" s="116"/>
      <c r="BU37" s="116"/>
      <c r="BV37" s="116"/>
      <c r="BW37" s="116"/>
      <c r="BX37" s="116"/>
      <c r="BY37" s="116"/>
      <c r="BZ37" s="116"/>
      <c r="CA37" s="116">
        <f t="shared" si="2"/>
        <v>0</v>
      </c>
      <c r="CB37" s="116"/>
      <c r="CC37" s="116"/>
      <c r="CD37" s="116"/>
      <c r="CE37" s="116"/>
      <c r="CF37" s="116"/>
      <c r="CG37" s="116"/>
      <c r="CH37" s="116"/>
      <c r="CI37" s="116">
        <v>1285566.05</v>
      </c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</row>
    <row r="38" spans="1:99" ht="181.5" customHeight="1" x14ac:dyDescent="0.2">
      <c r="A38" s="117" t="s">
        <v>190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8" t="s">
        <v>191</v>
      </c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 t="s">
        <v>145</v>
      </c>
      <c r="AG38" s="118"/>
      <c r="AH38" s="118"/>
      <c r="AI38" s="118"/>
      <c r="AJ38" s="118"/>
      <c r="AK38" s="119" t="s">
        <v>155</v>
      </c>
      <c r="AL38" s="119"/>
      <c r="AM38" s="119"/>
      <c r="AN38" s="119"/>
      <c r="AO38" s="119"/>
      <c r="AP38" s="119"/>
      <c r="AQ38" s="119"/>
      <c r="AR38" s="119"/>
      <c r="AS38" s="116">
        <f t="shared" si="0"/>
        <v>0</v>
      </c>
      <c r="AT38" s="116"/>
      <c r="AU38" s="116"/>
      <c r="AV38" s="116"/>
      <c r="AW38" s="116"/>
      <c r="AX38" s="116"/>
      <c r="AY38" s="116"/>
      <c r="AZ38" s="116"/>
      <c r="BA38" s="116">
        <v>0</v>
      </c>
      <c r="BB38" s="116"/>
      <c r="BC38" s="116"/>
      <c r="BD38" s="116"/>
      <c r="BE38" s="116"/>
      <c r="BF38" s="116"/>
      <c r="BG38" s="116"/>
      <c r="BH38" s="116"/>
      <c r="BI38" s="116"/>
      <c r="BJ38" s="116">
        <f t="shared" si="1"/>
        <v>0</v>
      </c>
      <c r="BK38" s="116"/>
      <c r="BL38" s="116"/>
      <c r="BM38" s="116"/>
      <c r="BN38" s="116"/>
      <c r="BO38" s="116"/>
      <c r="BP38" s="116"/>
      <c r="BQ38" s="116"/>
      <c r="BR38" s="116">
        <v>0</v>
      </c>
      <c r="BS38" s="116"/>
      <c r="BT38" s="116"/>
      <c r="BU38" s="116"/>
      <c r="BV38" s="116"/>
      <c r="BW38" s="116"/>
      <c r="BX38" s="116"/>
      <c r="BY38" s="116"/>
      <c r="BZ38" s="116"/>
      <c r="CA38" s="116">
        <f t="shared" si="2"/>
        <v>0</v>
      </c>
      <c r="CB38" s="116"/>
      <c r="CC38" s="116"/>
      <c r="CD38" s="116"/>
      <c r="CE38" s="116"/>
      <c r="CF38" s="116"/>
      <c r="CG38" s="116"/>
      <c r="CH38" s="116"/>
      <c r="CI38" s="116">
        <v>515313.57</v>
      </c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</row>
    <row r="39" spans="1:99" ht="144.75" customHeight="1" x14ac:dyDescent="0.2">
      <c r="A39" s="117" t="s">
        <v>192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8" t="s">
        <v>193</v>
      </c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 t="s">
        <v>145</v>
      </c>
      <c r="AG39" s="118"/>
      <c r="AH39" s="118"/>
      <c r="AI39" s="118"/>
      <c r="AJ39" s="118"/>
      <c r="AK39" s="119" t="s">
        <v>155</v>
      </c>
      <c r="AL39" s="119"/>
      <c r="AM39" s="119"/>
      <c r="AN39" s="119"/>
      <c r="AO39" s="119"/>
      <c r="AP39" s="119"/>
      <c r="AQ39" s="119"/>
      <c r="AR39" s="119"/>
      <c r="AS39" s="116">
        <f t="shared" si="0"/>
        <v>0</v>
      </c>
      <c r="AT39" s="116"/>
      <c r="AU39" s="116"/>
      <c r="AV39" s="116"/>
      <c r="AW39" s="116"/>
      <c r="AX39" s="116"/>
      <c r="AY39" s="116"/>
      <c r="AZ39" s="116"/>
      <c r="BA39" s="116">
        <v>0</v>
      </c>
      <c r="BB39" s="116"/>
      <c r="BC39" s="116"/>
      <c r="BD39" s="116"/>
      <c r="BE39" s="116"/>
      <c r="BF39" s="116"/>
      <c r="BG39" s="116"/>
      <c r="BH39" s="116"/>
      <c r="BI39" s="116"/>
      <c r="BJ39" s="116">
        <f t="shared" si="1"/>
        <v>0</v>
      </c>
      <c r="BK39" s="116"/>
      <c r="BL39" s="116"/>
      <c r="BM39" s="116"/>
      <c r="BN39" s="116"/>
      <c r="BO39" s="116"/>
      <c r="BP39" s="116"/>
      <c r="BQ39" s="116"/>
      <c r="BR39" s="116">
        <v>0</v>
      </c>
      <c r="BS39" s="116"/>
      <c r="BT39" s="116"/>
      <c r="BU39" s="116"/>
      <c r="BV39" s="116"/>
      <c r="BW39" s="116"/>
      <c r="BX39" s="116"/>
      <c r="BY39" s="116"/>
      <c r="BZ39" s="116"/>
      <c r="CA39" s="116">
        <f t="shared" si="2"/>
        <v>0</v>
      </c>
      <c r="CB39" s="116"/>
      <c r="CC39" s="116"/>
      <c r="CD39" s="116"/>
      <c r="CE39" s="116"/>
      <c r="CF39" s="116"/>
      <c r="CG39" s="116"/>
      <c r="CH39" s="116"/>
      <c r="CI39" s="116">
        <v>614501.43000000005</v>
      </c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</row>
    <row r="40" spans="1:99" ht="53.25" customHeight="1" x14ac:dyDescent="0.2">
      <c r="A40" s="117" t="s">
        <v>135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8" t="s">
        <v>138</v>
      </c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 t="s">
        <v>146</v>
      </c>
      <c r="AG40" s="118"/>
      <c r="AH40" s="118"/>
      <c r="AI40" s="118"/>
      <c r="AJ40" s="118"/>
      <c r="AK40" s="119" t="s">
        <v>148</v>
      </c>
      <c r="AL40" s="119"/>
      <c r="AM40" s="119"/>
      <c r="AN40" s="119"/>
      <c r="AO40" s="119"/>
      <c r="AP40" s="119"/>
      <c r="AQ40" s="119"/>
      <c r="AR40" s="119"/>
      <c r="AS40" s="116">
        <f t="shared" si="0"/>
        <v>0</v>
      </c>
      <c r="AT40" s="116"/>
      <c r="AU40" s="116"/>
      <c r="AV40" s="116"/>
      <c r="AW40" s="116"/>
      <c r="AX40" s="116"/>
      <c r="AY40" s="116"/>
      <c r="AZ40" s="116"/>
      <c r="BA40" s="116">
        <v>0</v>
      </c>
      <c r="BB40" s="116"/>
      <c r="BC40" s="116"/>
      <c r="BD40" s="116"/>
      <c r="BE40" s="116"/>
      <c r="BF40" s="116"/>
      <c r="BG40" s="116"/>
      <c r="BH40" s="116"/>
      <c r="BI40" s="116"/>
      <c r="BJ40" s="116">
        <f t="shared" si="1"/>
        <v>0</v>
      </c>
      <c r="BK40" s="116"/>
      <c r="BL40" s="116"/>
      <c r="BM40" s="116"/>
      <c r="BN40" s="116"/>
      <c r="BO40" s="116"/>
      <c r="BP40" s="116"/>
      <c r="BQ40" s="116"/>
      <c r="BR40" s="116">
        <v>0</v>
      </c>
      <c r="BS40" s="116"/>
      <c r="BT40" s="116"/>
      <c r="BU40" s="116"/>
      <c r="BV40" s="116"/>
      <c r="BW40" s="116"/>
      <c r="BX40" s="116"/>
      <c r="BY40" s="116"/>
      <c r="BZ40" s="116"/>
      <c r="CA40" s="116">
        <f t="shared" si="2"/>
        <v>0</v>
      </c>
      <c r="CB40" s="116"/>
      <c r="CC40" s="116"/>
      <c r="CD40" s="116"/>
      <c r="CE40" s="116"/>
      <c r="CF40" s="116"/>
      <c r="CG40" s="116"/>
      <c r="CH40" s="116"/>
      <c r="CI40" s="116">
        <v>216291.16</v>
      </c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</row>
  </sheetData>
  <mergeCells count="453">
    <mergeCell ref="AA15:AE15"/>
    <mergeCell ref="CI14:CU14"/>
    <mergeCell ref="V14:Z14"/>
    <mergeCell ref="AA14:AE14"/>
    <mergeCell ref="AF14:AJ14"/>
    <mergeCell ref="AK14:AR14"/>
    <mergeCell ref="CA15:CH15"/>
    <mergeCell ref="AS14:AZ14"/>
    <mergeCell ref="BA14:BI14"/>
    <mergeCell ref="BJ14:BQ14"/>
    <mergeCell ref="BR14:BZ14"/>
    <mergeCell ref="CA14:CH14"/>
    <mergeCell ref="AK12:AR12"/>
    <mergeCell ref="BJ16:BQ16"/>
    <mergeCell ref="BR16:BZ16"/>
    <mergeCell ref="CA16:CH16"/>
    <mergeCell ref="CI16:CU16"/>
    <mergeCell ref="AF16:AJ16"/>
    <mergeCell ref="AK16:AR16"/>
    <mergeCell ref="AS16:AZ16"/>
    <mergeCell ref="BA16:BI16"/>
    <mergeCell ref="AS13:AZ13"/>
    <mergeCell ref="BR10:BZ10"/>
    <mergeCell ref="AS12:AZ12"/>
    <mergeCell ref="AA12:AE12"/>
    <mergeCell ref="AF12:AJ12"/>
    <mergeCell ref="V15:Z15"/>
    <mergeCell ref="V12:Z12"/>
    <mergeCell ref="A1:CU1"/>
    <mergeCell ref="BR11:BZ11"/>
    <mergeCell ref="CA12:CH12"/>
    <mergeCell ref="CA13:CH13"/>
    <mergeCell ref="CA11:CH11"/>
    <mergeCell ref="BJ13:BQ13"/>
    <mergeCell ref="CI12:CU12"/>
    <mergeCell ref="CI11:CU11"/>
    <mergeCell ref="BA12:BI12"/>
    <mergeCell ref="BJ12:BQ12"/>
    <mergeCell ref="A12:R12"/>
    <mergeCell ref="CI15:CU15"/>
    <mergeCell ref="BR13:BZ13"/>
    <mergeCell ref="CI13:CU13"/>
    <mergeCell ref="AA13:AE13"/>
    <mergeCell ref="BA15:BI15"/>
    <mergeCell ref="BA13:BI13"/>
    <mergeCell ref="S12:U12"/>
    <mergeCell ref="A10:R10"/>
    <mergeCell ref="S10:U10"/>
    <mergeCell ref="V10:Z10"/>
    <mergeCell ref="AA10:AE10"/>
    <mergeCell ref="AF10:AJ10"/>
    <mergeCell ref="AK10:AR10"/>
    <mergeCell ref="S5:U5"/>
    <mergeCell ref="S6:U6"/>
    <mergeCell ref="V6:Z6"/>
    <mergeCell ref="AA6:AE6"/>
    <mergeCell ref="AF6:AJ6"/>
    <mergeCell ref="V5:Z5"/>
    <mergeCell ref="AA5:AE5"/>
    <mergeCell ref="AF5:AJ5"/>
    <mergeCell ref="AK5:AR5"/>
    <mergeCell ref="AS5:AZ5"/>
    <mergeCell ref="BJ5:BQ5"/>
    <mergeCell ref="CA8:CH8"/>
    <mergeCell ref="A8:R8"/>
    <mergeCell ref="S8:U8"/>
    <mergeCell ref="V8:Z8"/>
    <mergeCell ref="AA8:AE8"/>
    <mergeCell ref="AF8:AJ8"/>
    <mergeCell ref="A5:R5"/>
    <mergeCell ref="AK8:AR8"/>
    <mergeCell ref="A11:R11"/>
    <mergeCell ref="S11:U11"/>
    <mergeCell ref="V11:Z11"/>
    <mergeCell ref="BR12:BZ12"/>
    <mergeCell ref="AA11:AE11"/>
    <mergeCell ref="A15:R15"/>
    <mergeCell ref="S15:U15"/>
    <mergeCell ref="A13:R13"/>
    <mergeCell ref="AS11:AZ11"/>
    <mergeCell ref="S13:U13"/>
    <mergeCell ref="V13:Z13"/>
    <mergeCell ref="AF11:AJ11"/>
    <mergeCell ref="AK11:AR11"/>
    <mergeCell ref="AF13:AJ13"/>
    <mergeCell ref="AK13:AR13"/>
    <mergeCell ref="BA11:BI11"/>
    <mergeCell ref="BJ11:BQ11"/>
    <mergeCell ref="AF15:AJ15"/>
    <mergeCell ref="AK15:AR15"/>
    <mergeCell ref="BR15:BZ15"/>
    <mergeCell ref="BJ15:BQ15"/>
    <mergeCell ref="AS15:AZ15"/>
    <mergeCell ref="A14:R14"/>
    <mergeCell ref="S14:U14"/>
    <mergeCell ref="CI3:CU3"/>
    <mergeCell ref="A4:R4"/>
    <mergeCell ref="S4:U4"/>
    <mergeCell ref="V4:Z4"/>
    <mergeCell ref="AA4:AE4"/>
    <mergeCell ref="AF4:AJ4"/>
    <mergeCell ref="AK4:AR4"/>
    <mergeCell ref="AS4:AZ4"/>
    <mergeCell ref="BJ4:BQ4"/>
    <mergeCell ref="BA4:BI4"/>
    <mergeCell ref="BR4:BZ4"/>
    <mergeCell ref="CA4:CH4"/>
    <mergeCell ref="CI4:CU4"/>
    <mergeCell ref="AS3:CH3"/>
    <mergeCell ref="A3:R3"/>
    <mergeCell ref="S3:U3"/>
    <mergeCell ref="V3:Z3"/>
    <mergeCell ref="AA3:AE3"/>
    <mergeCell ref="AF3:AJ3"/>
    <mergeCell ref="AK3:AR3"/>
    <mergeCell ref="CI5:CU5"/>
    <mergeCell ref="BA5:BI5"/>
    <mergeCell ref="BR5:BZ5"/>
    <mergeCell ref="CA5:CH5"/>
    <mergeCell ref="CI6:CU6"/>
    <mergeCell ref="A7:R7"/>
    <mergeCell ref="S7:U7"/>
    <mergeCell ref="V7:Z7"/>
    <mergeCell ref="AA7:AE7"/>
    <mergeCell ref="AF7:AJ7"/>
    <mergeCell ref="BA6:BI6"/>
    <mergeCell ref="BJ6:BQ6"/>
    <mergeCell ref="A6:R6"/>
    <mergeCell ref="BJ7:BQ7"/>
    <mergeCell ref="BR7:BZ7"/>
    <mergeCell ref="CA7:CH7"/>
    <mergeCell ref="BR6:BZ6"/>
    <mergeCell ref="CA6:CH6"/>
    <mergeCell ref="AK6:AR6"/>
    <mergeCell ref="AS6:AZ6"/>
    <mergeCell ref="CI7:CU7"/>
    <mergeCell ref="AK7:AR7"/>
    <mergeCell ref="AS7:AZ7"/>
    <mergeCell ref="BA7:BI7"/>
    <mergeCell ref="CI9:CU9"/>
    <mergeCell ref="CI8:CU8"/>
    <mergeCell ref="A9:R9"/>
    <mergeCell ref="S9:U9"/>
    <mergeCell ref="V9:Z9"/>
    <mergeCell ref="AA9:AE9"/>
    <mergeCell ref="AF9:AJ9"/>
    <mergeCell ref="AK9:AR9"/>
    <mergeCell ref="AS9:AZ9"/>
    <mergeCell ref="BA9:BI9"/>
    <mergeCell ref="BJ9:BQ9"/>
    <mergeCell ref="BA8:BI8"/>
    <mergeCell ref="BJ8:BQ8"/>
    <mergeCell ref="BR8:BZ8"/>
    <mergeCell ref="AS8:AZ8"/>
    <mergeCell ref="BR9:BZ9"/>
    <mergeCell ref="CA9:CH9"/>
    <mergeCell ref="BR17:BZ17"/>
    <mergeCell ref="CA17:CH17"/>
    <mergeCell ref="CI17:CU17"/>
    <mergeCell ref="A17:R17"/>
    <mergeCell ref="S17:U17"/>
    <mergeCell ref="V17:Z17"/>
    <mergeCell ref="AA17:AE17"/>
    <mergeCell ref="AF17:AJ17"/>
    <mergeCell ref="AK17:AR17"/>
    <mergeCell ref="BA17:BI17"/>
    <mergeCell ref="BJ17:BQ17"/>
    <mergeCell ref="A16:R16"/>
    <mergeCell ref="S16:U16"/>
    <mergeCell ref="A19:R19"/>
    <mergeCell ref="S19:U19"/>
    <mergeCell ref="V19:Z19"/>
    <mergeCell ref="AA19:AE19"/>
    <mergeCell ref="AF19:AJ19"/>
    <mergeCell ref="AK19:AR19"/>
    <mergeCell ref="AS18:AZ18"/>
    <mergeCell ref="AS17:AZ17"/>
    <mergeCell ref="V16:Z16"/>
    <mergeCell ref="AA16:AE16"/>
    <mergeCell ref="BA18:BI18"/>
    <mergeCell ref="BJ18:BQ18"/>
    <mergeCell ref="A18:R18"/>
    <mergeCell ref="S18:U18"/>
    <mergeCell ref="V18:Z18"/>
    <mergeCell ref="AA18:AE18"/>
    <mergeCell ref="AF18:AJ18"/>
    <mergeCell ref="AK18:AR18"/>
    <mergeCell ref="CI18:CU18"/>
    <mergeCell ref="AS10:AZ10"/>
    <mergeCell ref="A40:R40"/>
    <mergeCell ref="S40:U40"/>
    <mergeCell ref="V40:Z40"/>
    <mergeCell ref="AA40:AE40"/>
    <mergeCell ref="AF40:AJ40"/>
    <mergeCell ref="AK40:AR40"/>
    <mergeCell ref="AS20:AZ20"/>
    <mergeCell ref="BA20:BI20"/>
    <mergeCell ref="AS23:AZ23"/>
    <mergeCell ref="AS40:AZ40"/>
    <mergeCell ref="BA40:BI40"/>
    <mergeCell ref="AS24:AZ24"/>
    <mergeCell ref="BA10:BI10"/>
    <mergeCell ref="A23:R23"/>
    <mergeCell ref="S23:U23"/>
    <mergeCell ref="V23:Z23"/>
    <mergeCell ref="AA23:AE23"/>
    <mergeCell ref="AF23:AJ23"/>
    <mergeCell ref="AK23:AR23"/>
    <mergeCell ref="A24:R24"/>
    <mergeCell ref="S24:U24"/>
    <mergeCell ref="V24:Z24"/>
    <mergeCell ref="AA24:AE24"/>
    <mergeCell ref="S20:U20"/>
    <mergeCell ref="V20:Z20"/>
    <mergeCell ref="AA20:AE20"/>
    <mergeCell ref="AF20:AJ20"/>
    <mergeCell ref="AK20:AR20"/>
    <mergeCell ref="AS22:AZ22"/>
    <mergeCell ref="BA22:BI22"/>
    <mergeCell ref="BJ22:BQ22"/>
    <mergeCell ref="A22:R22"/>
    <mergeCell ref="S22:U22"/>
    <mergeCell ref="V22:Z22"/>
    <mergeCell ref="AA22:AE22"/>
    <mergeCell ref="AF22:AJ22"/>
    <mergeCell ref="AK22:AR22"/>
    <mergeCell ref="BJ40:BQ40"/>
    <mergeCell ref="BR40:BZ40"/>
    <mergeCell ref="CA40:CH40"/>
    <mergeCell ref="CI40:CU40"/>
    <mergeCell ref="BR20:BZ20"/>
    <mergeCell ref="CA20:CH20"/>
    <mergeCell ref="CI20:CU20"/>
    <mergeCell ref="BA23:BI23"/>
    <mergeCell ref="BJ23:BQ23"/>
    <mergeCell ref="BA24:BI24"/>
    <mergeCell ref="BJ24:BQ24"/>
    <mergeCell ref="BR22:BZ22"/>
    <mergeCell ref="CA22:CH22"/>
    <mergeCell ref="CI22:CU22"/>
    <mergeCell ref="BR23:BZ23"/>
    <mergeCell ref="CA23:CH23"/>
    <mergeCell ref="CI23:CU23"/>
    <mergeCell ref="BR24:BZ24"/>
    <mergeCell ref="CA24:CH24"/>
    <mergeCell ref="CI24:CU24"/>
    <mergeCell ref="BJ20:BQ20"/>
    <mergeCell ref="BJ10:BQ10"/>
    <mergeCell ref="AS21:AZ21"/>
    <mergeCell ref="BA21:BI21"/>
    <mergeCell ref="BJ21:BQ21"/>
    <mergeCell ref="BR21:BZ21"/>
    <mergeCell ref="CA21:CH21"/>
    <mergeCell ref="CI21:CU21"/>
    <mergeCell ref="A21:R21"/>
    <mergeCell ref="S21:U21"/>
    <mergeCell ref="V21:Z21"/>
    <mergeCell ref="AA21:AE21"/>
    <mergeCell ref="AF21:AJ21"/>
    <mergeCell ref="AK21:AR21"/>
    <mergeCell ref="CA10:CH10"/>
    <mergeCell ref="CI10:CU10"/>
    <mergeCell ref="AS19:AZ19"/>
    <mergeCell ref="BA19:BI19"/>
    <mergeCell ref="BJ19:BQ19"/>
    <mergeCell ref="BR19:BZ19"/>
    <mergeCell ref="CA19:CH19"/>
    <mergeCell ref="CI19:CU19"/>
    <mergeCell ref="BR18:BZ18"/>
    <mergeCell ref="CA18:CH18"/>
    <mergeCell ref="A20:R20"/>
    <mergeCell ref="AF24:AJ24"/>
    <mergeCell ref="AK24:AR24"/>
    <mergeCell ref="AS25:AZ25"/>
    <mergeCell ref="BA25:BI25"/>
    <mergeCell ref="BJ25:BQ25"/>
    <mergeCell ref="BR25:BZ25"/>
    <mergeCell ref="CA25:CH25"/>
    <mergeCell ref="CI25:CU25"/>
    <mergeCell ref="A25:R25"/>
    <mergeCell ref="S25:U25"/>
    <mergeCell ref="V25:Z25"/>
    <mergeCell ref="AA25:AE25"/>
    <mergeCell ref="AF25:AJ25"/>
    <mergeCell ref="AK25:AR25"/>
    <mergeCell ref="AS26:AZ26"/>
    <mergeCell ref="BA26:BI26"/>
    <mergeCell ref="BJ26:BQ26"/>
    <mergeCell ref="BR26:BZ26"/>
    <mergeCell ref="CA26:CH26"/>
    <mergeCell ref="CI26:CU26"/>
    <mergeCell ref="A26:R26"/>
    <mergeCell ref="S26:U26"/>
    <mergeCell ref="V26:Z26"/>
    <mergeCell ref="AA26:AE26"/>
    <mergeCell ref="AF26:AJ26"/>
    <mergeCell ref="AK26:AR26"/>
    <mergeCell ref="AS27:AZ27"/>
    <mergeCell ref="BA27:BI27"/>
    <mergeCell ref="BJ27:BQ27"/>
    <mergeCell ref="BR27:BZ27"/>
    <mergeCell ref="CA27:CH27"/>
    <mergeCell ref="CI27:CU27"/>
    <mergeCell ref="A27:R27"/>
    <mergeCell ref="S27:U27"/>
    <mergeCell ref="V27:Z27"/>
    <mergeCell ref="AA27:AE27"/>
    <mergeCell ref="AF27:AJ27"/>
    <mergeCell ref="AK27:AR27"/>
    <mergeCell ref="AS28:AZ28"/>
    <mergeCell ref="BA28:BI28"/>
    <mergeCell ref="BJ28:BQ28"/>
    <mergeCell ref="BR28:BZ28"/>
    <mergeCell ref="CA28:CH28"/>
    <mergeCell ref="CI28:CU28"/>
    <mergeCell ref="A28:R28"/>
    <mergeCell ref="S28:U28"/>
    <mergeCell ref="V28:Z28"/>
    <mergeCell ref="AA28:AE28"/>
    <mergeCell ref="AF28:AJ28"/>
    <mergeCell ref="AK28:AR28"/>
    <mergeCell ref="AS29:AZ29"/>
    <mergeCell ref="BA29:BI29"/>
    <mergeCell ref="BJ29:BQ29"/>
    <mergeCell ref="BR29:BZ29"/>
    <mergeCell ref="CA29:CH29"/>
    <mergeCell ref="CI29:CU29"/>
    <mergeCell ref="A29:R29"/>
    <mergeCell ref="S29:U29"/>
    <mergeCell ref="V29:Z29"/>
    <mergeCell ref="AA29:AE29"/>
    <mergeCell ref="AF29:AJ29"/>
    <mergeCell ref="AK29:AR29"/>
    <mergeCell ref="AS30:AZ30"/>
    <mergeCell ref="BA30:BI30"/>
    <mergeCell ref="BJ30:BQ30"/>
    <mergeCell ref="BR30:BZ30"/>
    <mergeCell ref="CA30:CH30"/>
    <mergeCell ref="CI30:CU30"/>
    <mergeCell ref="A30:R30"/>
    <mergeCell ref="S30:U30"/>
    <mergeCell ref="V30:Z30"/>
    <mergeCell ref="AA30:AE30"/>
    <mergeCell ref="AF30:AJ30"/>
    <mergeCell ref="AK30:AR30"/>
    <mergeCell ref="AS31:AZ31"/>
    <mergeCell ref="BA31:BI31"/>
    <mergeCell ref="BJ31:BQ31"/>
    <mergeCell ref="BR31:BZ31"/>
    <mergeCell ref="CA31:CH31"/>
    <mergeCell ref="CI31:CU31"/>
    <mergeCell ref="A31:R31"/>
    <mergeCell ref="S31:U31"/>
    <mergeCell ref="V31:Z31"/>
    <mergeCell ref="AA31:AE31"/>
    <mergeCell ref="AF31:AJ31"/>
    <mergeCell ref="AK31:AR31"/>
    <mergeCell ref="AS32:AZ32"/>
    <mergeCell ref="BA32:BI32"/>
    <mergeCell ref="BJ32:BQ32"/>
    <mergeCell ref="BR32:BZ32"/>
    <mergeCell ref="CA32:CH32"/>
    <mergeCell ref="CI32:CU32"/>
    <mergeCell ref="A32:R32"/>
    <mergeCell ref="S32:U32"/>
    <mergeCell ref="V32:Z32"/>
    <mergeCell ref="AA32:AE32"/>
    <mergeCell ref="AF32:AJ32"/>
    <mergeCell ref="AK32:AR32"/>
    <mergeCell ref="AS33:AZ33"/>
    <mergeCell ref="BA33:BI33"/>
    <mergeCell ref="BJ33:BQ33"/>
    <mergeCell ref="BR33:BZ33"/>
    <mergeCell ref="CA33:CH33"/>
    <mergeCell ref="CI33:CU33"/>
    <mergeCell ref="A33:R33"/>
    <mergeCell ref="S33:U33"/>
    <mergeCell ref="V33:Z33"/>
    <mergeCell ref="AA33:AE33"/>
    <mergeCell ref="AF33:AJ33"/>
    <mergeCell ref="AK33:AR33"/>
    <mergeCell ref="AS34:AZ34"/>
    <mergeCell ref="BA34:BI34"/>
    <mergeCell ref="BJ34:BQ34"/>
    <mergeCell ref="BR34:BZ34"/>
    <mergeCell ref="CA34:CH34"/>
    <mergeCell ref="CI34:CU34"/>
    <mergeCell ref="A34:R34"/>
    <mergeCell ref="S34:U34"/>
    <mergeCell ref="V34:Z34"/>
    <mergeCell ref="AA34:AE34"/>
    <mergeCell ref="AF34:AJ34"/>
    <mergeCell ref="AK34:AR34"/>
    <mergeCell ref="AS35:AZ35"/>
    <mergeCell ref="BA35:BI35"/>
    <mergeCell ref="BJ35:BQ35"/>
    <mergeCell ref="BR35:BZ35"/>
    <mergeCell ref="CA35:CH35"/>
    <mergeCell ref="CI35:CU35"/>
    <mergeCell ref="A35:R35"/>
    <mergeCell ref="S35:U35"/>
    <mergeCell ref="V35:Z35"/>
    <mergeCell ref="AA35:AE35"/>
    <mergeCell ref="AF35:AJ35"/>
    <mergeCell ref="AK35:AR35"/>
    <mergeCell ref="AS39:AZ39"/>
    <mergeCell ref="BA39:BI39"/>
    <mergeCell ref="BJ39:BQ39"/>
    <mergeCell ref="BR39:BZ39"/>
    <mergeCell ref="CA39:CH39"/>
    <mergeCell ref="CI39:CU39"/>
    <mergeCell ref="A39:R39"/>
    <mergeCell ref="S39:U39"/>
    <mergeCell ref="V39:Z39"/>
    <mergeCell ref="AA39:AE39"/>
    <mergeCell ref="AF39:AJ39"/>
    <mergeCell ref="AK39:AR39"/>
    <mergeCell ref="AS36:AZ36"/>
    <mergeCell ref="BA36:BI36"/>
    <mergeCell ref="BJ36:BQ36"/>
    <mergeCell ref="BR36:BZ36"/>
    <mergeCell ref="CA36:CH36"/>
    <mergeCell ref="CI36:CU36"/>
    <mergeCell ref="A36:R36"/>
    <mergeCell ref="S36:U36"/>
    <mergeCell ref="V36:Z36"/>
    <mergeCell ref="AA36:AE36"/>
    <mergeCell ref="AF36:AJ36"/>
    <mergeCell ref="AK36:AR36"/>
    <mergeCell ref="AS37:AZ37"/>
    <mergeCell ref="BA37:BI37"/>
    <mergeCell ref="BJ37:BQ37"/>
    <mergeCell ref="BR37:BZ37"/>
    <mergeCell ref="CA37:CH37"/>
    <mergeCell ref="CI37:CU37"/>
    <mergeCell ref="A37:R37"/>
    <mergeCell ref="S37:U37"/>
    <mergeCell ref="V37:Z37"/>
    <mergeCell ref="AA37:AE37"/>
    <mergeCell ref="AF37:AJ37"/>
    <mergeCell ref="AK37:AR37"/>
    <mergeCell ref="AS38:AZ38"/>
    <mergeCell ref="BA38:BI38"/>
    <mergeCell ref="BJ38:BQ38"/>
    <mergeCell ref="BR38:BZ38"/>
    <mergeCell ref="CA38:CH38"/>
    <mergeCell ref="CI38:CU38"/>
    <mergeCell ref="A38:R38"/>
    <mergeCell ref="S38:U38"/>
    <mergeCell ref="V38:Z38"/>
    <mergeCell ref="AA38:AE38"/>
    <mergeCell ref="AF38:AJ38"/>
    <mergeCell ref="AK38:AR38"/>
  </mergeCells>
  <phoneticPr fontId="2" type="noConversion"/>
  <pageMargins left="0.19685039370078741" right="0.19685039370078741" top="0.78740157480314965" bottom="0.39370078740157483" header="0.27559055118110237" footer="0.27559055118110237"/>
  <pageSetup paperSize="9" scale="97" orientation="landscape" horizontalDpi="300" verticalDpi="300" r:id="rId1"/>
  <headerFooter alignWithMargins="0">
    <oddHeader>&amp;L&amp;"Arial,обычный"&amp;6Подготовлено с использованием системы ГАРАНТ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53"/>
  <sheetViews>
    <sheetView view="pageBreakPreview" zoomScale="85" zoomScaleNormal="100" zoomScaleSheetLayoutView="85" workbookViewId="0">
      <selection activeCell="A32" sqref="A32:R32"/>
    </sheetView>
  </sheetViews>
  <sheetFormatPr defaultColWidth="1.42578125" defaultRowHeight="12.75" x14ac:dyDescent="0.2"/>
  <cols>
    <col min="1" max="20" width="1.42578125" style="2"/>
    <col min="21" max="21" width="6.5703125" style="2" customWidth="1"/>
    <col min="22" max="41" width="1.42578125" style="2"/>
    <col min="42" max="42" width="1.85546875" style="2" customWidth="1"/>
    <col min="43" max="97" width="1.42578125" style="2"/>
    <col min="98" max="98" width="3.7109375" style="2" customWidth="1"/>
    <col min="99" max="99" width="7.140625" style="2" hidden="1" customWidth="1"/>
    <col min="100" max="16384" width="1.42578125" style="2"/>
  </cols>
  <sheetData>
    <row r="1" spans="1:99" s="7" customFormat="1" ht="12" x14ac:dyDescent="0.2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 t="s">
        <v>22</v>
      </c>
      <c r="T1" s="122"/>
      <c r="U1" s="122"/>
      <c r="V1" s="122" t="s">
        <v>23</v>
      </c>
      <c r="W1" s="122"/>
      <c r="X1" s="122"/>
      <c r="Y1" s="122"/>
      <c r="Z1" s="122"/>
      <c r="AA1" s="122" t="s">
        <v>17</v>
      </c>
      <c r="AB1" s="122"/>
      <c r="AC1" s="122"/>
      <c r="AD1" s="122"/>
      <c r="AE1" s="122"/>
      <c r="AF1" s="122" t="s">
        <v>24</v>
      </c>
      <c r="AG1" s="122"/>
      <c r="AH1" s="122"/>
      <c r="AI1" s="122"/>
      <c r="AJ1" s="122"/>
      <c r="AK1" s="134" t="s">
        <v>67</v>
      </c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6"/>
      <c r="BF1" s="134" t="s">
        <v>79</v>
      </c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6"/>
      <c r="BV1" s="134" t="s">
        <v>87</v>
      </c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6"/>
      <c r="CQ1" s="122" t="s">
        <v>34</v>
      </c>
      <c r="CR1" s="122"/>
      <c r="CS1" s="122"/>
      <c r="CT1" s="122"/>
      <c r="CU1" s="122"/>
    </row>
    <row r="2" spans="1:99" s="7" customFormat="1" ht="12" x14ac:dyDescent="0.2">
      <c r="A2" s="121" t="s">
        <v>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 t="s">
        <v>84</v>
      </c>
      <c r="T2" s="121"/>
      <c r="U2" s="121"/>
      <c r="V2" s="121" t="s">
        <v>53</v>
      </c>
      <c r="W2" s="121"/>
      <c r="X2" s="121"/>
      <c r="Y2" s="121"/>
      <c r="Z2" s="121"/>
      <c r="AA2" s="121" t="s">
        <v>65</v>
      </c>
      <c r="AB2" s="121"/>
      <c r="AC2" s="121"/>
      <c r="AD2" s="121"/>
      <c r="AE2" s="121"/>
      <c r="AF2" s="121" t="s">
        <v>25</v>
      </c>
      <c r="AG2" s="121"/>
      <c r="AH2" s="121"/>
      <c r="AI2" s="121"/>
      <c r="AJ2" s="121"/>
      <c r="AK2" s="131" t="s">
        <v>68</v>
      </c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3"/>
      <c r="BF2" s="131" t="s">
        <v>80</v>
      </c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3"/>
      <c r="BV2" s="131" t="s">
        <v>88</v>
      </c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3"/>
      <c r="CQ2" s="121" t="s">
        <v>35</v>
      </c>
      <c r="CR2" s="121"/>
      <c r="CS2" s="121"/>
      <c r="CT2" s="121"/>
      <c r="CU2" s="121"/>
    </row>
    <row r="3" spans="1:99" s="7" customFormat="1" ht="12" x14ac:dyDescent="0.2">
      <c r="A3" s="121" t="s">
        <v>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 t="s">
        <v>85</v>
      </c>
      <c r="T3" s="121"/>
      <c r="U3" s="121"/>
      <c r="V3" s="121"/>
      <c r="W3" s="121"/>
      <c r="X3" s="121"/>
      <c r="Y3" s="121"/>
      <c r="Z3" s="121"/>
      <c r="AA3" s="121" t="s">
        <v>66</v>
      </c>
      <c r="AB3" s="121"/>
      <c r="AC3" s="121"/>
      <c r="AD3" s="121"/>
      <c r="AE3" s="121"/>
      <c r="AF3" s="121" t="s">
        <v>26</v>
      </c>
      <c r="AG3" s="121"/>
      <c r="AH3" s="121"/>
      <c r="AI3" s="121"/>
      <c r="AJ3" s="121"/>
      <c r="AK3" s="137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9"/>
      <c r="BF3" s="137" t="s">
        <v>76</v>
      </c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9"/>
      <c r="BV3" s="137" t="s">
        <v>89</v>
      </c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9"/>
      <c r="CQ3" s="121" t="s">
        <v>36</v>
      </c>
      <c r="CR3" s="121"/>
      <c r="CS3" s="121"/>
      <c r="CT3" s="121"/>
      <c r="CU3" s="121"/>
    </row>
    <row r="4" spans="1:99" s="7" customFormat="1" ht="12" x14ac:dyDescent="0.2">
      <c r="A4" s="121" t="s">
        <v>51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 t="s">
        <v>69</v>
      </c>
      <c r="AL4" s="121"/>
      <c r="AM4" s="121"/>
      <c r="AN4" s="121"/>
      <c r="AO4" s="121"/>
      <c r="AP4" s="121"/>
      <c r="AQ4" s="121"/>
      <c r="AR4" s="121" t="s">
        <v>71</v>
      </c>
      <c r="AS4" s="121"/>
      <c r="AT4" s="121"/>
      <c r="AU4" s="121"/>
      <c r="AV4" s="121"/>
      <c r="AW4" s="121"/>
      <c r="AX4" s="121"/>
      <c r="AY4" s="121" t="s">
        <v>74</v>
      </c>
      <c r="AZ4" s="121"/>
      <c r="BA4" s="121"/>
      <c r="BB4" s="121"/>
      <c r="BC4" s="121"/>
      <c r="BD4" s="121"/>
      <c r="BE4" s="121"/>
      <c r="BF4" s="121" t="s">
        <v>33</v>
      </c>
      <c r="BG4" s="121"/>
      <c r="BH4" s="121"/>
      <c r="BI4" s="121"/>
      <c r="BJ4" s="121"/>
      <c r="BK4" s="121"/>
      <c r="BL4" s="121"/>
      <c r="BM4" s="121"/>
      <c r="BN4" s="121" t="s">
        <v>81</v>
      </c>
      <c r="BO4" s="121"/>
      <c r="BP4" s="121"/>
      <c r="BQ4" s="121"/>
      <c r="BR4" s="121"/>
      <c r="BS4" s="121"/>
      <c r="BT4" s="121"/>
      <c r="BU4" s="121"/>
      <c r="BV4" s="123" t="s">
        <v>90</v>
      </c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1" t="s">
        <v>37</v>
      </c>
      <c r="CR4" s="121"/>
      <c r="CS4" s="121"/>
      <c r="CT4" s="121"/>
      <c r="CU4" s="121"/>
    </row>
    <row r="5" spans="1:99" s="7" customFormat="1" ht="12" x14ac:dyDescent="0.2">
      <c r="A5" s="121" t="s">
        <v>52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 t="s">
        <v>70</v>
      </c>
      <c r="AL5" s="121"/>
      <c r="AM5" s="121"/>
      <c r="AN5" s="121"/>
      <c r="AO5" s="121"/>
      <c r="AP5" s="121"/>
      <c r="AQ5" s="121"/>
      <c r="AR5" s="121" t="s">
        <v>72</v>
      </c>
      <c r="AS5" s="121"/>
      <c r="AT5" s="121"/>
      <c r="AU5" s="121"/>
      <c r="AV5" s="121"/>
      <c r="AW5" s="121"/>
      <c r="AX5" s="121"/>
      <c r="AY5" s="121" t="s">
        <v>75</v>
      </c>
      <c r="AZ5" s="121"/>
      <c r="BA5" s="121"/>
      <c r="BB5" s="121"/>
      <c r="BC5" s="121"/>
      <c r="BD5" s="121"/>
      <c r="BE5" s="121"/>
      <c r="BF5" s="121" t="s">
        <v>77</v>
      </c>
      <c r="BG5" s="121"/>
      <c r="BH5" s="121"/>
      <c r="BI5" s="121"/>
      <c r="BJ5" s="121"/>
      <c r="BK5" s="121"/>
      <c r="BL5" s="121"/>
      <c r="BM5" s="121"/>
      <c r="BN5" s="121" t="s">
        <v>82</v>
      </c>
      <c r="BO5" s="121"/>
      <c r="BP5" s="121"/>
      <c r="BQ5" s="121"/>
      <c r="BR5" s="121"/>
      <c r="BS5" s="121"/>
      <c r="BT5" s="121"/>
      <c r="BU5" s="121"/>
      <c r="BV5" s="121" t="s">
        <v>69</v>
      </c>
      <c r="BW5" s="121"/>
      <c r="BX5" s="121"/>
      <c r="BY5" s="121"/>
      <c r="BZ5" s="121"/>
      <c r="CA5" s="121"/>
      <c r="CB5" s="121"/>
      <c r="CC5" s="121" t="s">
        <v>92</v>
      </c>
      <c r="CD5" s="121"/>
      <c r="CE5" s="121"/>
      <c r="CF5" s="121"/>
      <c r="CG5" s="121"/>
      <c r="CH5" s="121"/>
      <c r="CI5" s="121"/>
      <c r="CJ5" s="121" t="s">
        <v>93</v>
      </c>
      <c r="CK5" s="121"/>
      <c r="CL5" s="121"/>
      <c r="CM5" s="121"/>
      <c r="CN5" s="121"/>
      <c r="CO5" s="121"/>
      <c r="CP5" s="121"/>
      <c r="CQ5" s="121" t="s">
        <v>38</v>
      </c>
      <c r="CR5" s="121"/>
      <c r="CS5" s="121"/>
      <c r="CT5" s="121"/>
      <c r="CU5" s="121"/>
    </row>
    <row r="6" spans="1:99" s="7" customFormat="1" ht="12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 t="s">
        <v>71</v>
      </c>
      <c r="AL6" s="121"/>
      <c r="AM6" s="121"/>
      <c r="AN6" s="121"/>
      <c r="AO6" s="121"/>
      <c r="AP6" s="121"/>
      <c r="AQ6" s="121"/>
      <c r="AR6" s="121" t="s">
        <v>73</v>
      </c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 t="s">
        <v>78</v>
      </c>
      <c r="BG6" s="121"/>
      <c r="BH6" s="121"/>
      <c r="BI6" s="121"/>
      <c r="BJ6" s="121"/>
      <c r="BK6" s="121"/>
      <c r="BL6" s="121"/>
      <c r="BM6" s="121"/>
      <c r="BN6" s="121" t="s">
        <v>32</v>
      </c>
      <c r="BO6" s="121"/>
      <c r="BP6" s="121"/>
      <c r="BQ6" s="121"/>
      <c r="BR6" s="121"/>
      <c r="BS6" s="121"/>
      <c r="BT6" s="121"/>
      <c r="BU6" s="121"/>
      <c r="BV6" s="121" t="s">
        <v>91</v>
      </c>
      <c r="BW6" s="121"/>
      <c r="BX6" s="121"/>
      <c r="BY6" s="121"/>
      <c r="BZ6" s="121"/>
      <c r="CA6" s="121"/>
      <c r="CB6" s="121"/>
      <c r="CC6" s="121" t="s">
        <v>72</v>
      </c>
      <c r="CD6" s="121"/>
      <c r="CE6" s="121"/>
      <c r="CF6" s="121"/>
      <c r="CG6" s="121"/>
      <c r="CH6" s="121"/>
      <c r="CI6" s="121"/>
      <c r="CJ6" s="121" t="s">
        <v>94</v>
      </c>
      <c r="CK6" s="121"/>
      <c r="CL6" s="121"/>
      <c r="CM6" s="121"/>
      <c r="CN6" s="121"/>
      <c r="CO6" s="121"/>
      <c r="CP6" s="121"/>
      <c r="CQ6" s="121" t="s">
        <v>39</v>
      </c>
      <c r="CR6" s="121"/>
      <c r="CS6" s="121"/>
      <c r="CT6" s="121"/>
      <c r="CU6" s="121"/>
    </row>
    <row r="7" spans="1:99" s="7" customFormat="1" ht="12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 t="s">
        <v>151</v>
      </c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 t="s">
        <v>14</v>
      </c>
      <c r="BG7" s="121"/>
      <c r="BH7" s="121"/>
      <c r="BI7" s="121"/>
      <c r="BJ7" s="121"/>
      <c r="BK7" s="121"/>
      <c r="BL7" s="121"/>
      <c r="BM7" s="121"/>
      <c r="BN7" s="121" t="s">
        <v>83</v>
      </c>
      <c r="BO7" s="121"/>
      <c r="BP7" s="121"/>
      <c r="BQ7" s="121"/>
      <c r="BR7" s="121"/>
      <c r="BS7" s="121"/>
      <c r="BT7" s="121"/>
      <c r="BU7" s="121"/>
      <c r="BV7" s="121" t="s">
        <v>92</v>
      </c>
      <c r="BW7" s="121"/>
      <c r="BX7" s="121"/>
      <c r="BY7" s="121"/>
      <c r="BZ7" s="121"/>
      <c r="CA7" s="121"/>
      <c r="CB7" s="121"/>
      <c r="CC7" s="121" t="s">
        <v>73</v>
      </c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 t="s">
        <v>121</v>
      </c>
      <c r="CR7" s="121"/>
      <c r="CS7" s="121"/>
      <c r="CT7" s="121"/>
      <c r="CU7" s="121"/>
    </row>
    <row r="8" spans="1:99" s="7" customFormat="1" ht="12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 t="s">
        <v>195</v>
      </c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 t="s">
        <v>122</v>
      </c>
      <c r="CR8" s="121"/>
      <c r="CS8" s="121"/>
      <c r="CT8" s="121"/>
      <c r="CU8" s="121"/>
    </row>
    <row r="9" spans="1:99" s="7" customFormat="1" ht="12" x14ac:dyDescent="0.2">
      <c r="A9" s="120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>
        <v>2</v>
      </c>
      <c r="T9" s="120"/>
      <c r="U9" s="120"/>
      <c r="V9" s="120">
        <v>3</v>
      </c>
      <c r="W9" s="120"/>
      <c r="X9" s="120"/>
      <c r="Y9" s="120"/>
      <c r="Z9" s="120"/>
      <c r="AA9" s="120">
        <v>4</v>
      </c>
      <c r="AB9" s="120"/>
      <c r="AC9" s="120"/>
      <c r="AD9" s="120"/>
      <c r="AE9" s="120"/>
      <c r="AF9" s="120">
        <v>5</v>
      </c>
      <c r="AG9" s="120"/>
      <c r="AH9" s="120"/>
      <c r="AI9" s="120"/>
      <c r="AJ9" s="120"/>
      <c r="AK9" s="120">
        <v>13</v>
      </c>
      <c r="AL9" s="120"/>
      <c r="AM9" s="120"/>
      <c r="AN9" s="120"/>
      <c r="AO9" s="120"/>
      <c r="AP9" s="120"/>
      <c r="AQ9" s="120"/>
      <c r="AR9" s="120">
        <v>14</v>
      </c>
      <c r="AS9" s="120"/>
      <c r="AT9" s="120"/>
      <c r="AU9" s="120"/>
      <c r="AV9" s="120"/>
      <c r="AW9" s="120"/>
      <c r="AX9" s="120"/>
      <c r="AY9" s="120">
        <v>15</v>
      </c>
      <c r="AZ9" s="120"/>
      <c r="BA9" s="120"/>
      <c r="BB9" s="120"/>
      <c r="BC9" s="120"/>
      <c r="BD9" s="120"/>
      <c r="BE9" s="120"/>
      <c r="BF9" s="120">
        <v>16</v>
      </c>
      <c r="BG9" s="120"/>
      <c r="BH9" s="120"/>
      <c r="BI9" s="120"/>
      <c r="BJ9" s="120"/>
      <c r="BK9" s="120"/>
      <c r="BL9" s="120"/>
      <c r="BM9" s="120"/>
      <c r="BN9" s="120">
        <v>17</v>
      </c>
      <c r="BO9" s="120"/>
      <c r="BP9" s="120"/>
      <c r="BQ9" s="120"/>
      <c r="BR9" s="120"/>
      <c r="BS9" s="120"/>
      <c r="BT9" s="120"/>
      <c r="BU9" s="120"/>
      <c r="BV9" s="120">
        <v>18</v>
      </c>
      <c r="BW9" s="120"/>
      <c r="BX9" s="120"/>
      <c r="BY9" s="120"/>
      <c r="BZ9" s="120"/>
      <c r="CA9" s="120"/>
      <c r="CB9" s="120"/>
      <c r="CC9" s="120">
        <v>19</v>
      </c>
      <c r="CD9" s="120"/>
      <c r="CE9" s="120"/>
      <c r="CF9" s="120"/>
      <c r="CG9" s="120"/>
      <c r="CH9" s="120"/>
      <c r="CI9" s="120"/>
      <c r="CJ9" s="120">
        <v>20</v>
      </c>
      <c r="CK9" s="120"/>
      <c r="CL9" s="120"/>
      <c r="CM9" s="120"/>
      <c r="CN9" s="120"/>
      <c r="CO9" s="120"/>
      <c r="CP9" s="120"/>
      <c r="CQ9" s="120">
        <v>21</v>
      </c>
      <c r="CR9" s="120"/>
      <c r="CS9" s="120"/>
      <c r="CT9" s="120"/>
      <c r="CU9" s="120"/>
    </row>
    <row r="10" spans="1:99" ht="79.5" customHeight="1" x14ac:dyDescent="0.2">
      <c r="A10" s="117" t="s">
        <v>149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29" t="s">
        <v>150</v>
      </c>
      <c r="T10" s="129"/>
      <c r="U10" s="129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30">
        <f>AK12+AK15+AK21+AK22+AK23+AK24+AK25+AK26+AK27+AK28+AK29+AK30+AK31+AK32+AK33+AK34+AK35+AK36+AK37+AK38+AK39+AK40+5.84</f>
        <v>2402060.0000000005</v>
      </c>
      <c r="AL10" s="130"/>
      <c r="AM10" s="130"/>
      <c r="AN10" s="130"/>
      <c r="AO10" s="130"/>
      <c r="AP10" s="130"/>
      <c r="AQ10" s="130"/>
      <c r="AR10" s="116">
        <f>SUM(AR11:AX40)</f>
        <v>0</v>
      </c>
      <c r="AS10" s="116"/>
      <c r="AT10" s="116"/>
      <c r="AU10" s="116"/>
      <c r="AV10" s="116"/>
      <c r="AW10" s="116"/>
      <c r="AX10" s="116"/>
      <c r="AY10" s="116">
        <f>SUM(AY11:BE40)</f>
        <v>0</v>
      </c>
      <c r="AZ10" s="116"/>
      <c r="BA10" s="116"/>
      <c r="BB10" s="116"/>
      <c r="BC10" s="116"/>
      <c r="BD10" s="116"/>
      <c r="BE10" s="116"/>
      <c r="BF10" s="116">
        <f>SUM(BF11:BM40)</f>
        <v>0</v>
      </c>
      <c r="BG10" s="116"/>
      <c r="BH10" s="116"/>
      <c r="BI10" s="116"/>
      <c r="BJ10" s="116"/>
      <c r="BK10" s="116"/>
      <c r="BL10" s="116"/>
      <c r="BM10" s="116"/>
      <c r="BN10" s="116">
        <f>SUM(BN12,BN15,BN40,BN17)</f>
        <v>109707.552</v>
      </c>
      <c r="BO10" s="116"/>
      <c r="BP10" s="116"/>
      <c r="BQ10" s="116"/>
      <c r="BR10" s="116"/>
      <c r="BS10" s="116"/>
      <c r="BT10" s="116"/>
      <c r="BU10" s="116"/>
      <c r="BV10" s="116">
        <f>BV12+BV15+BV17</f>
        <v>108859.22759999998</v>
      </c>
      <c r="BW10" s="116"/>
      <c r="BX10" s="116"/>
      <c r="BY10" s="116"/>
      <c r="BZ10" s="116"/>
      <c r="CA10" s="116"/>
      <c r="CB10" s="116"/>
      <c r="CC10" s="116">
        <f>SUM(CC11:CI40)</f>
        <v>0</v>
      </c>
      <c r="CD10" s="116"/>
      <c r="CE10" s="116"/>
      <c r="CF10" s="116"/>
      <c r="CG10" s="116"/>
      <c r="CH10" s="116"/>
      <c r="CI10" s="116"/>
      <c r="CJ10" s="116">
        <f>SUM(CJ11:CP40)</f>
        <v>0</v>
      </c>
      <c r="CK10" s="116"/>
      <c r="CL10" s="116"/>
      <c r="CM10" s="116"/>
      <c r="CN10" s="116"/>
      <c r="CO10" s="116"/>
      <c r="CP10" s="116"/>
      <c r="CQ10" s="126">
        <f>ROUND((SUM(BF10:BU10)/Лист2!CI10)*100,0)</f>
        <v>1</v>
      </c>
      <c r="CR10" s="126"/>
      <c r="CS10" s="126"/>
      <c r="CT10" s="126"/>
      <c r="CU10" s="126"/>
    </row>
    <row r="11" spans="1:99" ht="0.75" customHeight="1" x14ac:dyDescent="0.2">
      <c r="A11" s="117" t="s">
        <v>125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9" t="s">
        <v>136</v>
      </c>
      <c r="T11" s="119"/>
      <c r="U11" s="119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 t="s">
        <v>145</v>
      </c>
      <c r="AG11" s="118"/>
      <c r="AH11" s="118"/>
      <c r="AI11" s="118"/>
      <c r="AJ11" s="118"/>
      <c r="AK11" s="116">
        <v>0</v>
      </c>
      <c r="AL11" s="116"/>
      <c r="AM11" s="116"/>
      <c r="AN11" s="116"/>
      <c r="AO11" s="116"/>
      <c r="AP11" s="116"/>
      <c r="AQ11" s="116"/>
      <c r="AR11" s="116">
        <v>0</v>
      </c>
      <c r="AS11" s="116"/>
      <c r="AT11" s="116"/>
      <c r="AU11" s="116"/>
      <c r="AV11" s="116"/>
      <c r="AW11" s="116"/>
      <c r="AX11" s="116"/>
      <c r="AY11" s="116">
        <v>0</v>
      </c>
      <c r="AZ11" s="116"/>
      <c r="BA11" s="116"/>
      <c r="BB11" s="116"/>
      <c r="BC11" s="116"/>
      <c r="BD11" s="116"/>
      <c r="BE11" s="116"/>
      <c r="BF11" s="116">
        <v>0</v>
      </c>
      <c r="BG11" s="116"/>
      <c r="BH11" s="116"/>
      <c r="BI11" s="116"/>
      <c r="BJ11" s="116"/>
      <c r="BK11" s="116"/>
      <c r="BL11" s="116"/>
      <c r="BM11" s="116"/>
      <c r="BN11" s="116">
        <v>0</v>
      </c>
      <c r="BO11" s="116"/>
      <c r="BP11" s="116"/>
      <c r="BQ11" s="116"/>
      <c r="BR11" s="116"/>
      <c r="BS11" s="116"/>
      <c r="BT11" s="116"/>
      <c r="BU11" s="116"/>
      <c r="BV11" s="116">
        <v>0</v>
      </c>
      <c r="BW11" s="116"/>
      <c r="BX11" s="116"/>
      <c r="BY11" s="116"/>
      <c r="BZ11" s="116"/>
      <c r="CA11" s="116"/>
      <c r="CB11" s="116"/>
      <c r="CC11" s="116">
        <v>0</v>
      </c>
      <c r="CD11" s="116"/>
      <c r="CE11" s="116"/>
      <c r="CF11" s="116"/>
      <c r="CG11" s="116"/>
      <c r="CH11" s="116"/>
      <c r="CI11" s="116"/>
      <c r="CJ11" s="116">
        <v>0</v>
      </c>
      <c r="CK11" s="116"/>
      <c r="CL11" s="116"/>
      <c r="CM11" s="116"/>
      <c r="CN11" s="116"/>
      <c r="CO11" s="116"/>
      <c r="CP11" s="116"/>
      <c r="CQ11" s="126">
        <f>ROUND((SUM(BF11:BU11)/Лист2!CI11)*100,0)</f>
        <v>0</v>
      </c>
      <c r="CR11" s="126"/>
      <c r="CS11" s="126"/>
      <c r="CT11" s="126"/>
      <c r="CU11" s="126"/>
    </row>
    <row r="12" spans="1:99" ht="142.5" customHeight="1" x14ac:dyDescent="0.2">
      <c r="A12" s="117" t="s">
        <v>126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9" t="s">
        <v>136</v>
      </c>
      <c r="T12" s="119"/>
      <c r="U12" s="119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 t="s">
        <v>145</v>
      </c>
      <c r="AG12" s="118"/>
      <c r="AH12" s="118"/>
      <c r="AI12" s="118"/>
      <c r="AJ12" s="118"/>
      <c r="AK12" s="116">
        <v>827197.59</v>
      </c>
      <c r="AL12" s="116"/>
      <c r="AM12" s="116"/>
      <c r="AN12" s="116"/>
      <c r="AO12" s="116"/>
      <c r="AP12" s="116"/>
      <c r="AQ12" s="116"/>
      <c r="AR12" s="116">
        <v>0</v>
      </c>
      <c r="AS12" s="116"/>
      <c r="AT12" s="116"/>
      <c r="AU12" s="116"/>
      <c r="AV12" s="116"/>
      <c r="AW12" s="116"/>
      <c r="AX12" s="116"/>
      <c r="AY12" s="116">
        <v>0</v>
      </c>
      <c r="AZ12" s="116"/>
      <c r="BA12" s="116"/>
      <c r="BB12" s="116"/>
      <c r="BC12" s="116"/>
      <c r="BD12" s="116"/>
      <c r="BE12" s="116"/>
      <c r="BF12" s="116">
        <v>0</v>
      </c>
      <c r="BG12" s="116"/>
      <c r="BH12" s="116"/>
      <c r="BI12" s="116"/>
      <c r="BJ12" s="116"/>
      <c r="BK12" s="116"/>
      <c r="BL12" s="116"/>
      <c r="BM12" s="116"/>
      <c r="BN12" s="116">
        <f>25267.236+25832.544</f>
        <v>51099.78</v>
      </c>
      <c r="BO12" s="116"/>
      <c r="BP12" s="116"/>
      <c r="BQ12" s="116"/>
      <c r="BR12" s="116"/>
      <c r="BS12" s="116"/>
      <c r="BT12" s="116"/>
      <c r="BU12" s="116"/>
      <c r="BV12" s="116">
        <v>51099.78</v>
      </c>
      <c r="BW12" s="116"/>
      <c r="BX12" s="116"/>
      <c r="BY12" s="116"/>
      <c r="BZ12" s="116"/>
      <c r="CA12" s="116"/>
      <c r="CB12" s="116"/>
      <c r="CC12" s="116">
        <v>0</v>
      </c>
      <c r="CD12" s="116"/>
      <c r="CE12" s="116"/>
      <c r="CF12" s="116"/>
      <c r="CG12" s="116"/>
      <c r="CH12" s="116"/>
      <c r="CI12" s="116"/>
      <c r="CJ12" s="116">
        <v>0</v>
      </c>
      <c r="CK12" s="116"/>
      <c r="CL12" s="116"/>
      <c r="CM12" s="116"/>
      <c r="CN12" s="116"/>
      <c r="CO12" s="116"/>
      <c r="CP12" s="116"/>
      <c r="CQ12" s="126">
        <f>ROUND((SUM(BF12:BU12)/Лист2!CI12)*100,0)</f>
        <v>5</v>
      </c>
      <c r="CR12" s="126"/>
      <c r="CS12" s="126"/>
      <c r="CT12" s="126"/>
      <c r="CU12" s="126"/>
    </row>
    <row r="13" spans="1:99" ht="178.5" hidden="1" customHeight="1" x14ac:dyDescent="0.2">
      <c r="A13" s="117" t="s">
        <v>127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9" t="s">
        <v>138</v>
      </c>
      <c r="T13" s="119"/>
      <c r="U13" s="119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 t="s">
        <v>145</v>
      </c>
      <c r="AG13" s="118"/>
      <c r="AH13" s="118"/>
      <c r="AI13" s="118"/>
      <c r="AJ13" s="118"/>
      <c r="AK13" s="116">
        <v>0</v>
      </c>
      <c r="AL13" s="116"/>
      <c r="AM13" s="116"/>
      <c r="AN13" s="116"/>
      <c r="AO13" s="116"/>
      <c r="AP13" s="116"/>
      <c r="AQ13" s="116"/>
      <c r="AR13" s="116">
        <v>0</v>
      </c>
      <c r="AS13" s="116"/>
      <c r="AT13" s="116"/>
      <c r="AU13" s="116"/>
      <c r="AV13" s="116"/>
      <c r="AW13" s="116"/>
      <c r="AX13" s="116"/>
      <c r="AY13" s="116">
        <v>0</v>
      </c>
      <c r="AZ13" s="116"/>
      <c r="BA13" s="116"/>
      <c r="BB13" s="116"/>
      <c r="BC13" s="116"/>
      <c r="BD13" s="116"/>
      <c r="BE13" s="116"/>
      <c r="BF13" s="116">
        <v>0</v>
      </c>
      <c r="BG13" s="116"/>
      <c r="BH13" s="116"/>
      <c r="BI13" s="116"/>
      <c r="BJ13" s="116"/>
      <c r="BK13" s="116"/>
      <c r="BL13" s="116"/>
      <c r="BM13" s="116"/>
      <c r="BN13" s="116">
        <v>0</v>
      </c>
      <c r="BO13" s="116"/>
      <c r="BP13" s="116"/>
      <c r="BQ13" s="116"/>
      <c r="BR13" s="116"/>
      <c r="BS13" s="116"/>
      <c r="BT13" s="116"/>
      <c r="BU13" s="116"/>
      <c r="BV13" s="116">
        <v>0</v>
      </c>
      <c r="BW13" s="116"/>
      <c r="BX13" s="116"/>
      <c r="BY13" s="116"/>
      <c r="BZ13" s="116"/>
      <c r="CA13" s="116"/>
      <c r="CB13" s="116"/>
      <c r="CC13" s="116">
        <v>0</v>
      </c>
      <c r="CD13" s="116"/>
      <c r="CE13" s="116"/>
      <c r="CF13" s="116"/>
      <c r="CG13" s="116"/>
      <c r="CH13" s="116"/>
      <c r="CI13" s="116"/>
      <c r="CJ13" s="116">
        <v>0</v>
      </c>
      <c r="CK13" s="116"/>
      <c r="CL13" s="116"/>
      <c r="CM13" s="116"/>
      <c r="CN13" s="116"/>
      <c r="CO13" s="116"/>
      <c r="CP13" s="116"/>
      <c r="CQ13" s="126">
        <f>ROUND((SUM(BF13:BU13)/Лист2!CI13)*100,0)</f>
        <v>0</v>
      </c>
      <c r="CR13" s="126"/>
      <c r="CS13" s="126"/>
      <c r="CT13" s="126"/>
      <c r="CU13" s="126"/>
    </row>
    <row r="14" spans="1:99" ht="176.25" hidden="1" customHeight="1" x14ac:dyDescent="0.2">
      <c r="A14" s="117" t="s">
        <v>128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9" t="s">
        <v>139</v>
      </c>
      <c r="T14" s="119"/>
      <c r="U14" s="119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 t="s">
        <v>145</v>
      </c>
      <c r="AG14" s="118"/>
      <c r="AH14" s="118"/>
      <c r="AI14" s="118"/>
      <c r="AJ14" s="118"/>
      <c r="AK14" s="116">
        <v>0</v>
      </c>
      <c r="AL14" s="116"/>
      <c r="AM14" s="116"/>
      <c r="AN14" s="116"/>
      <c r="AO14" s="116"/>
      <c r="AP14" s="116"/>
      <c r="AQ14" s="116"/>
      <c r="AR14" s="116">
        <v>0</v>
      </c>
      <c r="AS14" s="116"/>
      <c r="AT14" s="116"/>
      <c r="AU14" s="116"/>
      <c r="AV14" s="116"/>
      <c r="AW14" s="116"/>
      <c r="AX14" s="116"/>
      <c r="AY14" s="116">
        <v>0</v>
      </c>
      <c r="AZ14" s="116"/>
      <c r="BA14" s="116"/>
      <c r="BB14" s="116"/>
      <c r="BC14" s="116"/>
      <c r="BD14" s="116"/>
      <c r="BE14" s="116"/>
      <c r="BF14" s="116">
        <v>0</v>
      </c>
      <c r="BG14" s="116"/>
      <c r="BH14" s="116"/>
      <c r="BI14" s="116"/>
      <c r="BJ14" s="116"/>
      <c r="BK14" s="116"/>
      <c r="BL14" s="116"/>
      <c r="BM14" s="116"/>
      <c r="BN14" s="116">
        <v>0</v>
      </c>
      <c r="BO14" s="116"/>
      <c r="BP14" s="116"/>
      <c r="BQ14" s="116"/>
      <c r="BR14" s="116"/>
      <c r="BS14" s="116"/>
      <c r="BT14" s="116"/>
      <c r="BU14" s="116"/>
      <c r="BV14" s="116">
        <v>0</v>
      </c>
      <c r="BW14" s="116"/>
      <c r="BX14" s="116"/>
      <c r="BY14" s="116"/>
      <c r="BZ14" s="116"/>
      <c r="CA14" s="116"/>
      <c r="CB14" s="116"/>
      <c r="CC14" s="116">
        <v>0</v>
      </c>
      <c r="CD14" s="116"/>
      <c r="CE14" s="116"/>
      <c r="CF14" s="116"/>
      <c r="CG14" s="116"/>
      <c r="CH14" s="116"/>
      <c r="CI14" s="116"/>
      <c r="CJ14" s="116">
        <v>0</v>
      </c>
      <c r="CK14" s="116"/>
      <c r="CL14" s="116"/>
      <c r="CM14" s="116"/>
      <c r="CN14" s="116"/>
      <c r="CO14" s="116"/>
      <c r="CP14" s="116"/>
      <c r="CQ14" s="126">
        <f>ROUND((SUM(BF14:BU14)/Лист2!CI14)*100,0)</f>
        <v>0</v>
      </c>
      <c r="CR14" s="126"/>
      <c r="CS14" s="126"/>
      <c r="CT14" s="126"/>
      <c r="CU14" s="126"/>
    </row>
    <row r="15" spans="1:99" ht="132" customHeight="1" x14ac:dyDescent="0.2">
      <c r="A15" s="117" t="s">
        <v>129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9" t="s">
        <v>137</v>
      </c>
      <c r="T15" s="119"/>
      <c r="U15" s="119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 t="s">
        <v>145</v>
      </c>
      <c r="AG15" s="118"/>
      <c r="AH15" s="118"/>
      <c r="AI15" s="118"/>
      <c r="AJ15" s="118"/>
      <c r="AK15" s="116">
        <v>800267.95</v>
      </c>
      <c r="AL15" s="116"/>
      <c r="AM15" s="116"/>
      <c r="AN15" s="116"/>
      <c r="AO15" s="116"/>
      <c r="AP15" s="116"/>
      <c r="AQ15" s="116"/>
      <c r="AR15" s="116">
        <v>0</v>
      </c>
      <c r="AS15" s="116"/>
      <c r="AT15" s="116"/>
      <c r="AU15" s="116"/>
      <c r="AV15" s="116"/>
      <c r="AW15" s="116"/>
      <c r="AX15" s="116"/>
      <c r="AY15" s="116">
        <v>0</v>
      </c>
      <c r="AZ15" s="116"/>
      <c r="BA15" s="116"/>
      <c r="BB15" s="116"/>
      <c r="BC15" s="116"/>
      <c r="BD15" s="116"/>
      <c r="BE15" s="116"/>
      <c r="BF15" s="116">
        <v>0</v>
      </c>
      <c r="BG15" s="116"/>
      <c r="BH15" s="116"/>
      <c r="BI15" s="116"/>
      <c r="BJ15" s="116"/>
      <c r="BK15" s="116"/>
      <c r="BL15" s="116"/>
      <c r="BM15" s="116"/>
      <c r="BN15" s="116">
        <f>24893.892+25230.636</f>
        <v>50124.527999999998</v>
      </c>
      <c r="BO15" s="116"/>
      <c r="BP15" s="116"/>
      <c r="BQ15" s="116"/>
      <c r="BR15" s="116"/>
      <c r="BS15" s="116"/>
      <c r="BT15" s="116"/>
      <c r="BU15" s="116"/>
      <c r="BV15" s="116">
        <v>50124.527999999998</v>
      </c>
      <c r="BW15" s="116"/>
      <c r="BX15" s="116"/>
      <c r="BY15" s="116"/>
      <c r="BZ15" s="116"/>
      <c r="CA15" s="116"/>
      <c r="CB15" s="116"/>
      <c r="CC15" s="116">
        <v>0</v>
      </c>
      <c r="CD15" s="116"/>
      <c r="CE15" s="116"/>
      <c r="CF15" s="116"/>
      <c r="CG15" s="116"/>
      <c r="CH15" s="116"/>
      <c r="CI15" s="116"/>
      <c r="CJ15" s="116">
        <v>0</v>
      </c>
      <c r="CK15" s="116"/>
      <c r="CL15" s="116"/>
      <c r="CM15" s="116"/>
      <c r="CN15" s="116"/>
      <c r="CO15" s="116"/>
      <c r="CP15" s="116"/>
      <c r="CQ15" s="126">
        <f>ROUND((SUM(BF15:BU15)/Лист2!CI15)*100,0)</f>
        <v>5</v>
      </c>
      <c r="CR15" s="126"/>
      <c r="CS15" s="126"/>
      <c r="CT15" s="126"/>
      <c r="CU15" s="126"/>
    </row>
    <row r="16" spans="1:99" ht="294" customHeight="1" x14ac:dyDescent="0.2">
      <c r="A16" s="117" t="s">
        <v>130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9" t="s">
        <v>140</v>
      </c>
      <c r="T16" s="119"/>
      <c r="U16" s="119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 t="s">
        <v>145</v>
      </c>
      <c r="AG16" s="118"/>
      <c r="AH16" s="118"/>
      <c r="AI16" s="118"/>
      <c r="AJ16" s="118"/>
      <c r="AK16" s="116">
        <v>0</v>
      </c>
      <c r="AL16" s="116"/>
      <c r="AM16" s="116"/>
      <c r="AN16" s="116"/>
      <c r="AO16" s="116"/>
      <c r="AP16" s="116"/>
      <c r="AQ16" s="116"/>
      <c r="AR16" s="116">
        <v>0</v>
      </c>
      <c r="AS16" s="116"/>
      <c r="AT16" s="116"/>
      <c r="AU16" s="116"/>
      <c r="AV16" s="116"/>
      <c r="AW16" s="116"/>
      <c r="AX16" s="116"/>
      <c r="AY16" s="116">
        <v>0</v>
      </c>
      <c r="AZ16" s="116"/>
      <c r="BA16" s="116"/>
      <c r="BB16" s="116"/>
      <c r="BC16" s="116"/>
      <c r="BD16" s="116"/>
      <c r="BE16" s="116"/>
      <c r="BF16" s="116">
        <v>0</v>
      </c>
      <c r="BG16" s="116"/>
      <c r="BH16" s="116"/>
      <c r="BI16" s="116"/>
      <c r="BJ16" s="116"/>
      <c r="BK16" s="116"/>
      <c r="BL16" s="116"/>
      <c r="BM16" s="116"/>
      <c r="BN16" s="116">
        <v>0</v>
      </c>
      <c r="BO16" s="116"/>
      <c r="BP16" s="116"/>
      <c r="BQ16" s="116"/>
      <c r="BR16" s="116"/>
      <c r="BS16" s="116"/>
      <c r="BT16" s="116"/>
      <c r="BU16" s="116"/>
      <c r="BV16" s="116">
        <v>0</v>
      </c>
      <c r="BW16" s="116"/>
      <c r="BX16" s="116"/>
      <c r="BY16" s="116"/>
      <c r="BZ16" s="116"/>
      <c r="CA16" s="116"/>
      <c r="CB16" s="116"/>
      <c r="CC16" s="116">
        <v>0</v>
      </c>
      <c r="CD16" s="116"/>
      <c r="CE16" s="116"/>
      <c r="CF16" s="116"/>
      <c r="CG16" s="116"/>
      <c r="CH16" s="116"/>
      <c r="CI16" s="116"/>
      <c r="CJ16" s="116">
        <v>0</v>
      </c>
      <c r="CK16" s="116"/>
      <c r="CL16" s="116"/>
      <c r="CM16" s="116"/>
      <c r="CN16" s="116"/>
      <c r="CO16" s="116"/>
      <c r="CP16" s="116"/>
      <c r="CQ16" s="126">
        <f>ROUND((SUM(BF16:BU16)/Лист2!CI16)*100,0)</f>
        <v>0</v>
      </c>
      <c r="CR16" s="126"/>
      <c r="CS16" s="126"/>
      <c r="CT16" s="126"/>
      <c r="CU16" s="126"/>
    </row>
    <row r="17" spans="1:99" ht="68.25" customHeight="1" x14ac:dyDescent="0.2">
      <c r="A17" s="117" t="s">
        <v>131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9" t="s">
        <v>141</v>
      </c>
      <c r="T17" s="119"/>
      <c r="U17" s="119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 t="s">
        <v>146</v>
      </c>
      <c r="AG17" s="118"/>
      <c r="AH17" s="118"/>
      <c r="AI17" s="118"/>
      <c r="AJ17" s="118"/>
      <c r="AK17" s="116">
        <v>0</v>
      </c>
      <c r="AL17" s="116"/>
      <c r="AM17" s="116"/>
      <c r="AN17" s="116"/>
      <c r="AO17" s="116"/>
      <c r="AP17" s="116"/>
      <c r="AQ17" s="116"/>
      <c r="AR17" s="116">
        <v>0</v>
      </c>
      <c r="AS17" s="116"/>
      <c r="AT17" s="116"/>
      <c r="AU17" s="116"/>
      <c r="AV17" s="116"/>
      <c r="AW17" s="116"/>
      <c r="AX17" s="116"/>
      <c r="AY17" s="116">
        <v>0</v>
      </c>
      <c r="AZ17" s="116"/>
      <c r="BA17" s="116"/>
      <c r="BB17" s="116"/>
      <c r="BC17" s="116"/>
      <c r="BD17" s="116"/>
      <c r="BE17" s="116"/>
      <c r="BF17" s="116">
        <v>0</v>
      </c>
      <c r="BG17" s="116"/>
      <c r="BH17" s="116"/>
      <c r="BI17" s="116"/>
      <c r="BJ17" s="116"/>
      <c r="BK17" s="116"/>
      <c r="BL17" s="116"/>
      <c r="BM17" s="116"/>
      <c r="BN17" s="116">
        <v>8483.2440000000006</v>
      </c>
      <c r="BO17" s="116"/>
      <c r="BP17" s="116"/>
      <c r="BQ17" s="116"/>
      <c r="BR17" s="116"/>
      <c r="BS17" s="116"/>
      <c r="BT17" s="116"/>
      <c r="BU17" s="116"/>
      <c r="BV17" s="116">
        <v>7634.9196000000002</v>
      </c>
      <c r="BW17" s="116"/>
      <c r="BX17" s="116"/>
      <c r="BY17" s="116"/>
      <c r="BZ17" s="116"/>
      <c r="CA17" s="116"/>
      <c r="CB17" s="116"/>
      <c r="CC17" s="116">
        <v>0</v>
      </c>
      <c r="CD17" s="116"/>
      <c r="CE17" s="116"/>
      <c r="CF17" s="116"/>
      <c r="CG17" s="116"/>
      <c r="CH17" s="116"/>
      <c r="CI17" s="116"/>
      <c r="CJ17" s="116">
        <v>0</v>
      </c>
      <c r="CK17" s="116"/>
      <c r="CL17" s="116"/>
      <c r="CM17" s="116"/>
      <c r="CN17" s="116"/>
      <c r="CO17" s="116"/>
      <c r="CP17" s="116"/>
      <c r="CQ17" s="126">
        <f>ROUND((SUM(BF17:BU17)/Лист2!CI17)*100,0)</f>
        <v>4</v>
      </c>
      <c r="CR17" s="126"/>
      <c r="CS17" s="126"/>
      <c r="CT17" s="126"/>
      <c r="CU17" s="126"/>
    </row>
    <row r="18" spans="1:99" ht="132.75" hidden="1" customHeight="1" x14ac:dyDescent="0.2">
      <c r="A18" s="117" t="s">
        <v>132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9" t="s">
        <v>142</v>
      </c>
      <c r="T18" s="119"/>
      <c r="U18" s="119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 t="s">
        <v>145</v>
      </c>
      <c r="AG18" s="118"/>
      <c r="AH18" s="118"/>
      <c r="AI18" s="118"/>
      <c r="AJ18" s="118"/>
      <c r="AK18" s="116">
        <v>0</v>
      </c>
      <c r="AL18" s="116"/>
      <c r="AM18" s="116"/>
      <c r="AN18" s="116"/>
      <c r="AO18" s="116"/>
      <c r="AP18" s="116"/>
      <c r="AQ18" s="116"/>
      <c r="AR18" s="116">
        <v>0</v>
      </c>
      <c r="AS18" s="116"/>
      <c r="AT18" s="116"/>
      <c r="AU18" s="116"/>
      <c r="AV18" s="116"/>
      <c r="AW18" s="116"/>
      <c r="AX18" s="116"/>
      <c r="AY18" s="116">
        <v>0</v>
      </c>
      <c r="AZ18" s="116"/>
      <c r="BA18" s="116"/>
      <c r="BB18" s="116"/>
      <c r="BC18" s="116"/>
      <c r="BD18" s="116"/>
      <c r="BE18" s="116"/>
      <c r="BF18" s="116">
        <v>0</v>
      </c>
      <c r="BG18" s="116"/>
      <c r="BH18" s="116"/>
      <c r="BI18" s="116"/>
      <c r="BJ18" s="116"/>
      <c r="BK18" s="116"/>
      <c r="BL18" s="116"/>
      <c r="BM18" s="116"/>
      <c r="BN18" s="116">
        <v>0</v>
      </c>
      <c r="BO18" s="116"/>
      <c r="BP18" s="116"/>
      <c r="BQ18" s="116"/>
      <c r="BR18" s="116"/>
      <c r="BS18" s="116"/>
      <c r="BT18" s="116"/>
      <c r="BU18" s="116"/>
      <c r="BV18" s="116">
        <v>0</v>
      </c>
      <c r="BW18" s="116"/>
      <c r="BX18" s="116"/>
      <c r="BY18" s="116"/>
      <c r="BZ18" s="116"/>
      <c r="CA18" s="116"/>
      <c r="CB18" s="116"/>
      <c r="CC18" s="116">
        <v>0</v>
      </c>
      <c r="CD18" s="116"/>
      <c r="CE18" s="116"/>
      <c r="CF18" s="116"/>
      <c r="CG18" s="116"/>
      <c r="CH18" s="116"/>
      <c r="CI18" s="116"/>
      <c r="CJ18" s="116">
        <v>0</v>
      </c>
      <c r="CK18" s="116"/>
      <c r="CL18" s="116"/>
      <c r="CM18" s="116"/>
      <c r="CN18" s="116"/>
      <c r="CO18" s="116"/>
      <c r="CP18" s="116"/>
      <c r="CQ18" s="126">
        <f>ROUND((SUM(BF18:BU18)/Лист2!CI18)*100,0)</f>
        <v>0</v>
      </c>
      <c r="CR18" s="126"/>
      <c r="CS18" s="126"/>
      <c r="CT18" s="126"/>
      <c r="CU18" s="126"/>
    </row>
    <row r="19" spans="1:99" ht="98.25" hidden="1" customHeight="1" x14ac:dyDescent="0.2">
      <c r="A19" s="117" t="s">
        <v>133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9" t="s">
        <v>143</v>
      </c>
      <c r="T19" s="119"/>
      <c r="U19" s="119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 t="s">
        <v>147</v>
      </c>
      <c r="AG19" s="118"/>
      <c r="AH19" s="118"/>
      <c r="AI19" s="118"/>
      <c r="AJ19" s="118"/>
      <c r="AK19" s="116">
        <v>0</v>
      </c>
      <c r="AL19" s="116"/>
      <c r="AM19" s="116"/>
      <c r="AN19" s="116"/>
      <c r="AO19" s="116"/>
      <c r="AP19" s="116"/>
      <c r="AQ19" s="116"/>
      <c r="AR19" s="116">
        <v>0</v>
      </c>
      <c r="AS19" s="116"/>
      <c r="AT19" s="116"/>
      <c r="AU19" s="116"/>
      <c r="AV19" s="116"/>
      <c r="AW19" s="116"/>
      <c r="AX19" s="116"/>
      <c r="AY19" s="116">
        <v>0</v>
      </c>
      <c r="AZ19" s="116"/>
      <c r="BA19" s="116"/>
      <c r="BB19" s="116"/>
      <c r="BC19" s="116"/>
      <c r="BD19" s="116"/>
      <c r="BE19" s="116"/>
      <c r="BF19" s="116">
        <v>0</v>
      </c>
      <c r="BG19" s="116"/>
      <c r="BH19" s="116"/>
      <c r="BI19" s="116"/>
      <c r="BJ19" s="116"/>
      <c r="BK19" s="116"/>
      <c r="BL19" s="116"/>
      <c r="BM19" s="116"/>
      <c r="BN19" s="116">
        <v>0</v>
      </c>
      <c r="BO19" s="116"/>
      <c r="BP19" s="116"/>
      <c r="BQ19" s="116"/>
      <c r="BR19" s="116"/>
      <c r="BS19" s="116"/>
      <c r="BT19" s="116"/>
      <c r="BU19" s="116"/>
      <c r="BV19" s="116">
        <v>0</v>
      </c>
      <c r="BW19" s="116"/>
      <c r="BX19" s="116"/>
      <c r="BY19" s="116"/>
      <c r="BZ19" s="116"/>
      <c r="CA19" s="116"/>
      <c r="CB19" s="116"/>
      <c r="CC19" s="116">
        <v>0</v>
      </c>
      <c r="CD19" s="116"/>
      <c r="CE19" s="116"/>
      <c r="CF19" s="116"/>
      <c r="CG19" s="116"/>
      <c r="CH19" s="116"/>
      <c r="CI19" s="116"/>
      <c r="CJ19" s="116">
        <v>0</v>
      </c>
      <c r="CK19" s="116"/>
      <c r="CL19" s="116"/>
      <c r="CM19" s="116"/>
      <c r="CN19" s="116"/>
      <c r="CO19" s="116"/>
      <c r="CP19" s="116"/>
      <c r="CQ19" s="126">
        <f>ROUND((SUM(BF19:BU19)/Лист2!CI19)*100,0)</f>
        <v>0</v>
      </c>
      <c r="CR19" s="126"/>
      <c r="CS19" s="126"/>
      <c r="CT19" s="126"/>
      <c r="CU19" s="126"/>
    </row>
    <row r="20" spans="1:99" ht="119.25" hidden="1" customHeight="1" x14ac:dyDescent="0.2">
      <c r="A20" s="117" t="s">
        <v>134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9" t="s">
        <v>144</v>
      </c>
      <c r="T20" s="119"/>
      <c r="U20" s="119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 t="s">
        <v>146</v>
      </c>
      <c r="AG20" s="118"/>
      <c r="AH20" s="118"/>
      <c r="AI20" s="118"/>
      <c r="AJ20" s="118"/>
      <c r="AK20" s="116">
        <v>0</v>
      </c>
      <c r="AL20" s="116"/>
      <c r="AM20" s="116"/>
      <c r="AN20" s="116"/>
      <c r="AO20" s="116"/>
      <c r="AP20" s="116"/>
      <c r="AQ20" s="116"/>
      <c r="AR20" s="116">
        <v>0</v>
      </c>
      <c r="AS20" s="116"/>
      <c r="AT20" s="116"/>
      <c r="AU20" s="116"/>
      <c r="AV20" s="116"/>
      <c r="AW20" s="116"/>
      <c r="AX20" s="116"/>
      <c r="AY20" s="116">
        <v>0</v>
      </c>
      <c r="AZ20" s="116"/>
      <c r="BA20" s="116"/>
      <c r="BB20" s="116"/>
      <c r="BC20" s="116"/>
      <c r="BD20" s="116"/>
      <c r="BE20" s="116"/>
      <c r="BF20" s="116">
        <v>0</v>
      </c>
      <c r="BG20" s="116"/>
      <c r="BH20" s="116"/>
      <c r="BI20" s="116"/>
      <c r="BJ20" s="116"/>
      <c r="BK20" s="116"/>
      <c r="BL20" s="116"/>
      <c r="BM20" s="116"/>
      <c r="BN20" s="116">
        <v>0</v>
      </c>
      <c r="BO20" s="116"/>
      <c r="BP20" s="116"/>
      <c r="BQ20" s="116"/>
      <c r="BR20" s="116"/>
      <c r="BS20" s="116"/>
      <c r="BT20" s="116"/>
      <c r="BU20" s="116"/>
      <c r="BV20" s="116">
        <v>0</v>
      </c>
      <c r="BW20" s="116"/>
      <c r="BX20" s="116"/>
      <c r="BY20" s="116"/>
      <c r="BZ20" s="116"/>
      <c r="CA20" s="116"/>
      <c r="CB20" s="116"/>
      <c r="CC20" s="116">
        <v>0</v>
      </c>
      <c r="CD20" s="116"/>
      <c r="CE20" s="116"/>
      <c r="CF20" s="116"/>
      <c r="CG20" s="116"/>
      <c r="CH20" s="116"/>
      <c r="CI20" s="116"/>
      <c r="CJ20" s="116">
        <v>0</v>
      </c>
      <c r="CK20" s="116"/>
      <c r="CL20" s="116"/>
      <c r="CM20" s="116"/>
      <c r="CN20" s="116"/>
      <c r="CO20" s="116"/>
      <c r="CP20" s="116"/>
      <c r="CQ20" s="126">
        <f>ROUND((SUM(BF20:BU20)/Лист2!CI20)*100,0)</f>
        <v>0</v>
      </c>
      <c r="CR20" s="126"/>
      <c r="CS20" s="126"/>
      <c r="CT20" s="126"/>
      <c r="CU20" s="126"/>
    </row>
    <row r="21" spans="1:99" ht="117" customHeight="1" x14ac:dyDescent="0.2">
      <c r="A21" s="117" t="s">
        <v>152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9" t="s">
        <v>153</v>
      </c>
      <c r="T21" s="119"/>
      <c r="U21" s="119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 t="s">
        <v>154</v>
      </c>
      <c r="AG21" s="118"/>
      <c r="AH21" s="118"/>
      <c r="AI21" s="118"/>
      <c r="AJ21" s="118"/>
      <c r="AK21" s="116">
        <v>27870.52</v>
      </c>
      <c r="AL21" s="116"/>
      <c r="AM21" s="116"/>
      <c r="AN21" s="116"/>
      <c r="AO21" s="116"/>
      <c r="AP21" s="116"/>
      <c r="AQ21" s="116"/>
      <c r="AR21" s="116">
        <v>0</v>
      </c>
      <c r="AS21" s="116"/>
      <c r="AT21" s="116"/>
      <c r="AU21" s="116"/>
      <c r="AV21" s="116"/>
      <c r="AW21" s="116"/>
      <c r="AX21" s="116"/>
      <c r="AY21" s="116">
        <v>0</v>
      </c>
      <c r="AZ21" s="116"/>
      <c r="BA21" s="116"/>
      <c r="BB21" s="116"/>
      <c r="BC21" s="116"/>
      <c r="BD21" s="116"/>
      <c r="BE21" s="116"/>
      <c r="BF21" s="116">
        <v>0</v>
      </c>
      <c r="BG21" s="116"/>
      <c r="BH21" s="116"/>
      <c r="BI21" s="116"/>
      <c r="BJ21" s="116"/>
      <c r="BK21" s="116"/>
      <c r="BL21" s="116"/>
      <c r="BM21" s="116"/>
      <c r="BN21" s="116">
        <v>0</v>
      </c>
      <c r="BO21" s="116"/>
      <c r="BP21" s="116"/>
      <c r="BQ21" s="116"/>
      <c r="BR21" s="116"/>
      <c r="BS21" s="116"/>
      <c r="BT21" s="116"/>
      <c r="BU21" s="116"/>
      <c r="BV21" s="116">
        <v>0</v>
      </c>
      <c r="BW21" s="116"/>
      <c r="BX21" s="116"/>
      <c r="BY21" s="116"/>
      <c r="BZ21" s="116"/>
      <c r="CA21" s="116"/>
      <c r="CB21" s="116"/>
      <c r="CC21" s="116">
        <v>0</v>
      </c>
      <c r="CD21" s="116"/>
      <c r="CE21" s="116"/>
      <c r="CF21" s="116"/>
      <c r="CG21" s="116"/>
      <c r="CH21" s="116"/>
      <c r="CI21" s="116"/>
      <c r="CJ21" s="116">
        <v>0</v>
      </c>
      <c r="CK21" s="116"/>
      <c r="CL21" s="116"/>
      <c r="CM21" s="116"/>
      <c r="CN21" s="116"/>
      <c r="CO21" s="116"/>
      <c r="CP21" s="116"/>
      <c r="CQ21" s="126">
        <f>ROUND((SUM(BF21:BU21)/Лист2!CI21)*100,0)</f>
        <v>0</v>
      </c>
      <c r="CR21" s="126"/>
      <c r="CS21" s="126"/>
      <c r="CT21" s="126"/>
      <c r="CU21" s="126"/>
    </row>
    <row r="22" spans="1:99" ht="201.75" customHeight="1" x14ac:dyDescent="0.2">
      <c r="A22" s="117" t="s">
        <v>156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9" t="s">
        <v>157</v>
      </c>
      <c r="T22" s="119"/>
      <c r="U22" s="119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 t="s">
        <v>145</v>
      </c>
      <c r="AG22" s="118"/>
      <c r="AH22" s="118"/>
      <c r="AI22" s="118"/>
      <c r="AJ22" s="118"/>
      <c r="AK22" s="116">
        <v>15676.9</v>
      </c>
      <c r="AL22" s="116"/>
      <c r="AM22" s="116"/>
      <c r="AN22" s="116"/>
      <c r="AO22" s="116"/>
      <c r="AP22" s="116"/>
      <c r="AQ22" s="116"/>
      <c r="AR22" s="116">
        <v>0</v>
      </c>
      <c r="AS22" s="116"/>
      <c r="AT22" s="116"/>
      <c r="AU22" s="116"/>
      <c r="AV22" s="116"/>
      <c r="AW22" s="116"/>
      <c r="AX22" s="116"/>
      <c r="AY22" s="116">
        <v>0</v>
      </c>
      <c r="AZ22" s="116"/>
      <c r="BA22" s="116"/>
      <c r="BB22" s="116"/>
      <c r="BC22" s="116"/>
      <c r="BD22" s="116"/>
      <c r="BE22" s="116"/>
      <c r="BF22" s="116">
        <v>0</v>
      </c>
      <c r="BG22" s="116"/>
      <c r="BH22" s="116"/>
      <c r="BI22" s="116"/>
      <c r="BJ22" s="116"/>
      <c r="BK22" s="116"/>
      <c r="BL22" s="116"/>
      <c r="BM22" s="116"/>
      <c r="BN22" s="116">
        <v>0</v>
      </c>
      <c r="BO22" s="116"/>
      <c r="BP22" s="116"/>
      <c r="BQ22" s="116"/>
      <c r="BR22" s="116"/>
      <c r="BS22" s="116"/>
      <c r="BT22" s="116"/>
      <c r="BU22" s="116"/>
      <c r="BV22" s="116">
        <v>0</v>
      </c>
      <c r="BW22" s="116"/>
      <c r="BX22" s="116"/>
      <c r="BY22" s="116"/>
      <c r="BZ22" s="116"/>
      <c r="CA22" s="116"/>
      <c r="CB22" s="116"/>
      <c r="CC22" s="116">
        <v>0</v>
      </c>
      <c r="CD22" s="116"/>
      <c r="CE22" s="116"/>
      <c r="CF22" s="116"/>
      <c r="CG22" s="116"/>
      <c r="CH22" s="116"/>
      <c r="CI22" s="116"/>
      <c r="CJ22" s="116">
        <v>0</v>
      </c>
      <c r="CK22" s="116"/>
      <c r="CL22" s="116"/>
      <c r="CM22" s="116"/>
      <c r="CN22" s="116"/>
      <c r="CO22" s="116"/>
      <c r="CP22" s="116"/>
      <c r="CQ22" s="126">
        <f>ROUND((SUM(BF22:BU22)/Лист2!CI22)*100,0)</f>
        <v>0</v>
      </c>
      <c r="CR22" s="126"/>
      <c r="CS22" s="126"/>
      <c r="CT22" s="126"/>
      <c r="CU22" s="126"/>
    </row>
    <row r="23" spans="1:99" ht="119.25" customHeight="1" x14ac:dyDescent="0.2">
      <c r="A23" s="117" t="s">
        <v>158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9" t="s">
        <v>159</v>
      </c>
      <c r="T23" s="119"/>
      <c r="U23" s="119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 t="s">
        <v>160</v>
      </c>
      <c r="AG23" s="118"/>
      <c r="AH23" s="118"/>
      <c r="AI23" s="118"/>
      <c r="AJ23" s="118"/>
      <c r="AK23" s="116">
        <v>24111.34</v>
      </c>
      <c r="AL23" s="116"/>
      <c r="AM23" s="116"/>
      <c r="AN23" s="116"/>
      <c r="AO23" s="116"/>
      <c r="AP23" s="116"/>
      <c r="AQ23" s="116"/>
      <c r="AR23" s="116">
        <v>0</v>
      </c>
      <c r="AS23" s="116"/>
      <c r="AT23" s="116"/>
      <c r="AU23" s="116"/>
      <c r="AV23" s="116"/>
      <c r="AW23" s="116"/>
      <c r="AX23" s="116"/>
      <c r="AY23" s="116">
        <v>0</v>
      </c>
      <c r="AZ23" s="116"/>
      <c r="BA23" s="116"/>
      <c r="BB23" s="116"/>
      <c r="BC23" s="116"/>
      <c r="BD23" s="116"/>
      <c r="BE23" s="116"/>
      <c r="BF23" s="116">
        <v>0</v>
      </c>
      <c r="BG23" s="116"/>
      <c r="BH23" s="116"/>
      <c r="BI23" s="116"/>
      <c r="BJ23" s="116"/>
      <c r="BK23" s="116"/>
      <c r="BL23" s="116"/>
      <c r="BM23" s="116"/>
      <c r="BN23" s="116">
        <v>0</v>
      </c>
      <c r="BO23" s="116"/>
      <c r="BP23" s="116"/>
      <c r="BQ23" s="116"/>
      <c r="BR23" s="116"/>
      <c r="BS23" s="116"/>
      <c r="BT23" s="116"/>
      <c r="BU23" s="116"/>
      <c r="BV23" s="116">
        <v>0</v>
      </c>
      <c r="BW23" s="116"/>
      <c r="BX23" s="116"/>
      <c r="BY23" s="116"/>
      <c r="BZ23" s="116"/>
      <c r="CA23" s="116"/>
      <c r="CB23" s="116"/>
      <c r="CC23" s="116">
        <v>0</v>
      </c>
      <c r="CD23" s="116"/>
      <c r="CE23" s="116"/>
      <c r="CF23" s="116"/>
      <c r="CG23" s="116"/>
      <c r="CH23" s="116"/>
      <c r="CI23" s="116"/>
      <c r="CJ23" s="116">
        <v>0</v>
      </c>
      <c r="CK23" s="116"/>
      <c r="CL23" s="116"/>
      <c r="CM23" s="116"/>
      <c r="CN23" s="116"/>
      <c r="CO23" s="116"/>
      <c r="CP23" s="116"/>
      <c r="CQ23" s="126">
        <f>ROUND((SUM(BF23:BU23)/Лист2!CI23)*100,0)</f>
        <v>0</v>
      </c>
      <c r="CR23" s="126"/>
      <c r="CS23" s="126"/>
      <c r="CT23" s="126"/>
      <c r="CU23" s="126"/>
    </row>
    <row r="24" spans="1:99" ht="48" customHeight="1" x14ac:dyDescent="0.2">
      <c r="A24" s="117" t="s">
        <v>161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9" t="s">
        <v>162</v>
      </c>
      <c r="T24" s="119"/>
      <c r="U24" s="119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 t="s">
        <v>145</v>
      </c>
      <c r="AG24" s="118"/>
      <c r="AH24" s="118"/>
      <c r="AI24" s="118"/>
      <c r="AJ24" s="118"/>
      <c r="AK24" s="116">
        <v>20746.93</v>
      </c>
      <c r="AL24" s="116"/>
      <c r="AM24" s="116"/>
      <c r="AN24" s="116"/>
      <c r="AO24" s="116"/>
      <c r="AP24" s="116"/>
      <c r="AQ24" s="116"/>
      <c r="AR24" s="116">
        <v>0</v>
      </c>
      <c r="AS24" s="116"/>
      <c r="AT24" s="116"/>
      <c r="AU24" s="116"/>
      <c r="AV24" s="116"/>
      <c r="AW24" s="116"/>
      <c r="AX24" s="116"/>
      <c r="AY24" s="116">
        <v>0</v>
      </c>
      <c r="AZ24" s="116"/>
      <c r="BA24" s="116"/>
      <c r="BB24" s="116"/>
      <c r="BC24" s="116"/>
      <c r="BD24" s="116"/>
      <c r="BE24" s="116"/>
      <c r="BF24" s="116">
        <v>0</v>
      </c>
      <c r="BG24" s="116"/>
      <c r="BH24" s="116"/>
      <c r="BI24" s="116"/>
      <c r="BJ24" s="116"/>
      <c r="BK24" s="116"/>
      <c r="BL24" s="116"/>
      <c r="BM24" s="116"/>
      <c r="BN24" s="116">
        <v>0</v>
      </c>
      <c r="BO24" s="116"/>
      <c r="BP24" s="116"/>
      <c r="BQ24" s="116"/>
      <c r="BR24" s="116"/>
      <c r="BS24" s="116"/>
      <c r="BT24" s="116"/>
      <c r="BU24" s="116"/>
      <c r="BV24" s="116">
        <v>0</v>
      </c>
      <c r="BW24" s="116"/>
      <c r="BX24" s="116"/>
      <c r="BY24" s="116"/>
      <c r="BZ24" s="116"/>
      <c r="CA24" s="116"/>
      <c r="CB24" s="116"/>
      <c r="CC24" s="116">
        <v>0</v>
      </c>
      <c r="CD24" s="116"/>
      <c r="CE24" s="116"/>
      <c r="CF24" s="116"/>
      <c r="CG24" s="116"/>
      <c r="CH24" s="116"/>
      <c r="CI24" s="116"/>
      <c r="CJ24" s="116">
        <v>0</v>
      </c>
      <c r="CK24" s="116"/>
      <c r="CL24" s="116"/>
      <c r="CM24" s="116"/>
      <c r="CN24" s="116"/>
      <c r="CO24" s="116"/>
      <c r="CP24" s="116"/>
      <c r="CQ24" s="126">
        <f>ROUND((SUM(BF24:BU24)/Лист2!CI24)*100,0)</f>
        <v>0</v>
      </c>
      <c r="CR24" s="126"/>
      <c r="CS24" s="126"/>
      <c r="CT24" s="126"/>
      <c r="CU24" s="126"/>
    </row>
    <row r="25" spans="1:99" ht="118.5" customHeight="1" x14ac:dyDescent="0.2">
      <c r="A25" s="117" t="s">
        <v>163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9" t="s">
        <v>164</v>
      </c>
      <c r="T25" s="119"/>
      <c r="U25" s="119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 t="s">
        <v>154</v>
      </c>
      <c r="AG25" s="118"/>
      <c r="AH25" s="118"/>
      <c r="AI25" s="118"/>
      <c r="AJ25" s="118"/>
      <c r="AK25" s="116">
        <v>34560.67</v>
      </c>
      <c r="AL25" s="116"/>
      <c r="AM25" s="116"/>
      <c r="AN25" s="116"/>
      <c r="AO25" s="116"/>
      <c r="AP25" s="116"/>
      <c r="AQ25" s="116"/>
      <c r="AR25" s="116">
        <v>0</v>
      </c>
      <c r="AS25" s="116"/>
      <c r="AT25" s="116"/>
      <c r="AU25" s="116"/>
      <c r="AV25" s="116"/>
      <c r="AW25" s="116"/>
      <c r="AX25" s="116"/>
      <c r="AY25" s="116">
        <v>0</v>
      </c>
      <c r="AZ25" s="116"/>
      <c r="BA25" s="116"/>
      <c r="BB25" s="116"/>
      <c r="BC25" s="116"/>
      <c r="BD25" s="116"/>
      <c r="BE25" s="116"/>
      <c r="BF25" s="116">
        <v>0</v>
      </c>
      <c r="BG25" s="116"/>
      <c r="BH25" s="116"/>
      <c r="BI25" s="116"/>
      <c r="BJ25" s="116"/>
      <c r="BK25" s="116"/>
      <c r="BL25" s="116"/>
      <c r="BM25" s="116"/>
      <c r="BN25" s="116">
        <v>0</v>
      </c>
      <c r="BO25" s="116"/>
      <c r="BP25" s="116"/>
      <c r="BQ25" s="116"/>
      <c r="BR25" s="116"/>
      <c r="BS25" s="116"/>
      <c r="BT25" s="116"/>
      <c r="BU25" s="116"/>
      <c r="BV25" s="116">
        <v>0</v>
      </c>
      <c r="BW25" s="116"/>
      <c r="BX25" s="116"/>
      <c r="BY25" s="116"/>
      <c r="BZ25" s="116"/>
      <c r="CA25" s="116"/>
      <c r="CB25" s="116"/>
      <c r="CC25" s="116">
        <v>0</v>
      </c>
      <c r="CD25" s="116"/>
      <c r="CE25" s="116"/>
      <c r="CF25" s="116"/>
      <c r="CG25" s="116"/>
      <c r="CH25" s="116"/>
      <c r="CI25" s="116"/>
      <c r="CJ25" s="116">
        <v>0</v>
      </c>
      <c r="CK25" s="116"/>
      <c r="CL25" s="116"/>
      <c r="CM25" s="116"/>
      <c r="CN25" s="116"/>
      <c r="CO25" s="116"/>
      <c r="CP25" s="116"/>
      <c r="CQ25" s="126">
        <f>ROUND((SUM(BF25:BU25)/Лист2!CI25)*100,0)</f>
        <v>0</v>
      </c>
      <c r="CR25" s="126"/>
      <c r="CS25" s="126"/>
      <c r="CT25" s="126"/>
      <c r="CU25" s="126"/>
    </row>
    <row r="26" spans="1:99" ht="194.25" customHeight="1" x14ac:dyDescent="0.2">
      <c r="A26" s="117" t="s">
        <v>165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9" t="s">
        <v>164</v>
      </c>
      <c r="T26" s="119"/>
      <c r="U26" s="119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 t="s">
        <v>167</v>
      </c>
      <c r="AG26" s="118"/>
      <c r="AH26" s="118"/>
      <c r="AI26" s="118"/>
      <c r="AJ26" s="118"/>
      <c r="AK26" s="116">
        <v>16491.36</v>
      </c>
      <c r="AL26" s="116"/>
      <c r="AM26" s="116"/>
      <c r="AN26" s="116"/>
      <c r="AO26" s="116"/>
      <c r="AP26" s="116"/>
      <c r="AQ26" s="116"/>
      <c r="AR26" s="116">
        <v>0</v>
      </c>
      <c r="AS26" s="116"/>
      <c r="AT26" s="116"/>
      <c r="AU26" s="116"/>
      <c r="AV26" s="116"/>
      <c r="AW26" s="116"/>
      <c r="AX26" s="116"/>
      <c r="AY26" s="116">
        <v>0</v>
      </c>
      <c r="AZ26" s="116"/>
      <c r="BA26" s="116"/>
      <c r="BB26" s="116"/>
      <c r="BC26" s="116"/>
      <c r="BD26" s="116"/>
      <c r="BE26" s="116"/>
      <c r="BF26" s="116">
        <v>0</v>
      </c>
      <c r="BG26" s="116"/>
      <c r="BH26" s="116"/>
      <c r="BI26" s="116"/>
      <c r="BJ26" s="116"/>
      <c r="BK26" s="116"/>
      <c r="BL26" s="116"/>
      <c r="BM26" s="116"/>
      <c r="BN26" s="116">
        <v>0</v>
      </c>
      <c r="BO26" s="116"/>
      <c r="BP26" s="116"/>
      <c r="BQ26" s="116"/>
      <c r="BR26" s="116"/>
      <c r="BS26" s="116"/>
      <c r="BT26" s="116"/>
      <c r="BU26" s="116"/>
      <c r="BV26" s="116">
        <v>0</v>
      </c>
      <c r="BW26" s="116"/>
      <c r="BX26" s="116"/>
      <c r="BY26" s="116"/>
      <c r="BZ26" s="116"/>
      <c r="CA26" s="116"/>
      <c r="CB26" s="116"/>
      <c r="CC26" s="116">
        <v>0</v>
      </c>
      <c r="CD26" s="116"/>
      <c r="CE26" s="116"/>
      <c r="CF26" s="116"/>
      <c r="CG26" s="116"/>
      <c r="CH26" s="116"/>
      <c r="CI26" s="116"/>
      <c r="CJ26" s="116">
        <v>0</v>
      </c>
      <c r="CK26" s="116"/>
      <c r="CL26" s="116"/>
      <c r="CM26" s="116"/>
      <c r="CN26" s="116"/>
      <c r="CO26" s="116"/>
      <c r="CP26" s="116"/>
      <c r="CQ26" s="126">
        <f>ROUND((SUM(BF26:BU26)/Лист2!CI26)*100,0)</f>
        <v>0</v>
      </c>
      <c r="CR26" s="126"/>
      <c r="CS26" s="126"/>
      <c r="CT26" s="126"/>
      <c r="CU26" s="126"/>
    </row>
    <row r="27" spans="1:99" ht="129" customHeight="1" x14ac:dyDescent="0.2">
      <c r="A27" s="117" t="s">
        <v>168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9" t="s">
        <v>169</v>
      </c>
      <c r="T27" s="119"/>
      <c r="U27" s="119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 t="s">
        <v>154</v>
      </c>
      <c r="AG27" s="118"/>
      <c r="AH27" s="118"/>
      <c r="AI27" s="118"/>
      <c r="AJ27" s="118"/>
      <c r="AK27" s="116">
        <v>37834.75</v>
      </c>
      <c r="AL27" s="116"/>
      <c r="AM27" s="116"/>
      <c r="AN27" s="116"/>
      <c r="AO27" s="116"/>
      <c r="AP27" s="116"/>
      <c r="AQ27" s="116"/>
      <c r="AR27" s="116">
        <v>0</v>
      </c>
      <c r="AS27" s="116"/>
      <c r="AT27" s="116"/>
      <c r="AU27" s="116"/>
      <c r="AV27" s="116"/>
      <c r="AW27" s="116"/>
      <c r="AX27" s="116"/>
      <c r="AY27" s="116">
        <v>0</v>
      </c>
      <c r="AZ27" s="116"/>
      <c r="BA27" s="116"/>
      <c r="BB27" s="116"/>
      <c r="BC27" s="116"/>
      <c r="BD27" s="116"/>
      <c r="BE27" s="116"/>
      <c r="BF27" s="116">
        <v>0</v>
      </c>
      <c r="BG27" s="116"/>
      <c r="BH27" s="116"/>
      <c r="BI27" s="116"/>
      <c r="BJ27" s="116"/>
      <c r="BK27" s="116"/>
      <c r="BL27" s="116"/>
      <c r="BM27" s="116"/>
      <c r="BN27" s="116">
        <v>0</v>
      </c>
      <c r="BO27" s="116"/>
      <c r="BP27" s="116"/>
      <c r="BQ27" s="116"/>
      <c r="BR27" s="116"/>
      <c r="BS27" s="116"/>
      <c r="BT27" s="116"/>
      <c r="BU27" s="116"/>
      <c r="BV27" s="116">
        <v>0</v>
      </c>
      <c r="BW27" s="116"/>
      <c r="BX27" s="116"/>
      <c r="BY27" s="116"/>
      <c r="BZ27" s="116"/>
      <c r="CA27" s="116"/>
      <c r="CB27" s="116"/>
      <c r="CC27" s="116">
        <v>0</v>
      </c>
      <c r="CD27" s="116"/>
      <c r="CE27" s="116"/>
      <c r="CF27" s="116"/>
      <c r="CG27" s="116"/>
      <c r="CH27" s="116"/>
      <c r="CI27" s="116"/>
      <c r="CJ27" s="116">
        <v>0</v>
      </c>
      <c r="CK27" s="116"/>
      <c r="CL27" s="116"/>
      <c r="CM27" s="116"/>
      <c r="CN27" s="116"/>
      <c r="CO27" s="116"/>
      <c r="CP27" s="116"/>
      <c r="CQ27" s="126">
        <f>ROUND((SUM(BF27:BU27)/Лист2!CI27)*100,0)</f>
        <v>0</v>
      </c>
      <c r="CR27" s="126"/>
      <c r="CS27" s="126"/>
      <c r="CT27" s="126"/>
      <c r="CU27" s="126"/>
    </row>
    <row r="28" spans="1:99" ht="228" customHeight="1" x14ac:dyDescent="0.2">
      <c r="A28" s="117" t="s">
        <v>170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9" t="s">
        <v>172</v>
      </c>
      <c r="T28" s="119"/>
      <c r="U28" s="119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 t="s">
        <v>167</v>
      </c>
      <c r="AG28" s="118"/>
      <c r="AH28" s="118"/>
      <c r="AI28" s="118"/>
      <c r="AJ28" s="118"/>
      <c r="AK28" s="116">
        <v>25455.05</v>
      </c>
      <c r="AL28" s="116"/>
      <c r="AM28" s="116"/>
      <c r="AN28" s="116"/>
      <c r="AO28" s="116"/>
      <c r="AP28" s="116"/>
      <c r="AQ28" s="116"/>
      <c r="AR28" s="116">
        <v>0</v>
      </c>
      <c r="AS28" s="116"/>
      <c r="AT28" s="116"/>
      <c r="AU28" s="116"/>
      <c r="AV28" s="116"/>
      <c r="AW28" s="116"/>
      <c r="AX28" s="116"/>
      <c r="AY28" s="116">
        <v>0</v>
      </c>
      <c r="AZ28" s="116"/>
      <c r="BA28" s="116"/>
      <c r="BB28" s="116"/>
      <c r="BC28" s="116"/>
      <c r="BD28" s="116"/>
      <c r="BE28" s="116"/>
      <c r="BF28" s="116">
        <v>0</v>
      </c>
      <c r="BG28" s="116"/>
      <c r="BH28" s="116"/>
      <c r="BI28" s="116"/>
      <c r="BJ28" s="116"/>
      <c r="BK28" s="116"/>
      <c r="BL28" s="116"/>
      <c r="BM28" s="116"/>
      <c r="BN28" s="116">
        <v>0</v>
      </c>
      <c r="BO28" s="116"/>
      <c r="BP28" s="116"/>
      <c r="BQ28" s="116"/>
      <c r="BR28" s="116"/>
      <c r="BS28" s="116"/>
      <c r="BT28" s="116"/>
      <c r="BU28" s="116"/>
      <c r="BV28" s="116">
        <v>0</v>
      </c>
      <c r="BW28" s="116"/>
      <c r="BX28" s="116"/>
      <c r="BY28" s="116"/>
      <c r="BZ28" s="116"/>
      <c r="CA28" s="116"/>
      <c r="CB28" s="116"/>
      <c r="CC28" s="116">
        <v>0</v>
      </c>
      <c r="CD28" s="116"/>
      <c r="CE28" s="116"/>
      <c r="CF28" s="116"/>
      <c r="CG28" s="116"/>
      <c r="CH28" s="116"/>
      <c r="CI28" s="116"/>
      <c r="CJ28" s="116">
        <v>0</v>
      </c>
      <c r="CK28" s="116"/>
      <c r="CL28" s="116"/>
      <c r="CM28" s="116"/>
      <c r="CN28" s="116"/>
      <c r="CO28" s="116"/>
      <c r="CP28" s="116"/>
      <c r="CQ28" s="126">
        <f>ROUND((SUM(BF28:BU28)/Лист2!CI28)*100,0)</f>
        <v>0</v>
      </c>
      <c r="CR28" s="126"/>
      <c r="CS28" s="126"/>
      <c r="CT28" s="126"/>
      <c r="CU28" s="126"/>
    </row>
    <row r="29" spans="1:99" ht="119.25" customHeight="1" x14ac:dyDescent="0.2">
      <c r="A29" s="117" t="s">
        <v>173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9" t="s">
        <v>0</v>
      </c>
      <c r="T29" s="119"/>
      <c r="U29" s="119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 t="s">
        <v>154</v>
      </c>
      <c r="AG29" s="118"/>
      <c r="AH29" s="118"/>
      <c r="AI29" s="118"/>
      <c r="AJ29" s="118"/>
      <c r="AK29" s="116">
        <v>31151.26</v>
      </c>
      <c r="AL29" s="116"/>
      <c r="AM29" s="116"/>
      <c r="AN29" s="116"/>
      <c r="AO29" s="116"/>
      <c r="AP29" s="116"/>
      <c r="AQ29" s="116"/>
      <c r="AR29" s="116">
        <v>0</v>
      </c>
      <c r="AS29" s="116"/>
      <c r="AT29" s="116"/>
      <c r="AU29" s="116"/>
      <c r="AV29" s="116"/>
      <c r="AW29" s="116"/>
      <c r="AX29" s="116"/>
      <c r="AY29" s="116">
        <v>0</v>
      </c>
      <c r="AZ29" s="116"/>
      <c r="BA29" s="116"/>
      <c r="BB29" s="116"/>
      <c r="BC29" s="116"/>
      <c r="BD29" s="116"/>
      <c r="BE29" s="116"/>
      <c r="BF29" s="116">
        <v>0</v>
      </c>
      <c r="BG29" s="116"/>
      <c r="BH29" s="116"/>
      <c r="BI29" s="116"/>
      <c r="BJ29" s="116"/>
      <c r="BK29" s="116"/>
      <c r="BL29" s="116"/>
      <c r="BM29" s="116"/>
      <c r="BN29" s="116">
        <v>0</v>
      </c>
      <c r="BO29" s="116"/>
      <c r="BP29" s="116"/>
      <c r="BQ29" s="116"/>
      <c r="BR29" s="116"/>
      <c r="BS29" s="116"/>
      <c r="BT29" s="116"/>
      <c r="BU29" s="116"/>
      <c r="BV29" s="116">
        <v>0</v>
      </c>
      <c r="BW29" s="116"/>
      <c r="BX29" s="116"/>
      <c r="BY29" s="116"/>
      <c r="BZ29" s="116"/>
      <c r="CA29" s="116"/>
      <c r="CB29" s="116"/>
      <c r="CC29" s="116">
        <v>0</v>
      </c>
      <c r="CD29" s="116"/>
      <c r="CE29" s="116"/>
      <c r="CF29" s="116"/>
      <c r="CG29" s="116"/>
      <c r="CH29" s="116"/>
      <c r="CI29" s="116"/>
      <c r="CJ29" s="116">
        <v>0</v>
      </c>
      <c r="CK29" s="116"/>
      <c r="CL29" s="116"/>
      <c r="CM29" s="116"/>
      <c r="CN29" s="116"/>
      <c r="CO29" s="116"/>
      <c r="CP29" s="116"/>
      <c r="CQ29" s="126">
        <f>ROUND((SUM(BF29:BU29)/Лист2!CI29)*100,0)</f>
        <v>0</v>
      </c>
      <c r="CR29" s="126"/>
      <c r="CS29" s="126"/>
      <c r="CT29" s="126"/>
      <c r="CU29" s="126"/>
    </row>
    <row r="30" spans="1:99" ht="132.75" customHeight="1" x14ac:dyDescent="0.2">
      <c r="A30" s="117" t="s">
        <v>174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9" t="s">
        <v>175</v>
      </c>
      <c r="T30" s="119"/>
      <c r="U30" s="119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 t="s">
        <v>167</v>
      </c>
      <c r="AG30" s="118"/>
      <c r="AH30" s="118"/>
      <c r="AI30" s="118"/>
      <c r="AJ30" s="118"/>
      <c r="AK30" s="116">
        <v>35582.769999999997</v>
      </c>
      <c r="AL30" s="116"/>
      <c r="AM30" s="116"/>
      <c r="AN30" s="116"/>
      <c r="AO30" s="116"/>
      <c r="AP30" s="116"/>
      <c r="AQ30" s="116"/>
      <c r="AR30" s="116">
        <v>0</v>
      </c>
      <c r="AS30" s="116"/>
      <c r="AT30" s="116"/>
      <c r="AU30" s="116"/>
      <c r="AV30" s="116"/>
      <c r="AW30" s="116"/>
      <c r="AX30" s="116"/>
      <c r="AY30" s="116">
        <v>0</v>
      </c>
      <c r="AZ30" s="116"/>
      <c r="BA30" s="116"/>
      <c r="BB30" s="116"/>
      <c r="BC30" s="116"/>
      <c r="BD30" s="116"/>
      <c r="BE30" s="116"/>
      <c r="BF30" s="116">
        <v>0</v>
      </c>
      <c r="BG30" s="116"/>
      <c r="BH30" s="116"/>
      <c r="BI30" s="116"/>
      <c r="BJ30" s="116"/>
      <c r="BK30" s="116"/>
      <c r="BL30" s="116"/>
      <c r="BM30" s="116"/>
      <c r="BN30" s="116">
        <v>0</v>
      </c>
      <c r="BO30" s="116"/>
      <c r="BP30" s="116"/>
      <c r="BQ30" s="116"/>
      <c r="BR30" s="116"/>
      <c r="BS30" s="116"/>
      <c r="BT30" s="116"/>
      <c r="BU30" s="116"/>
      <c r="BV30" s="116">
        <v>0</v>
      </c>
      <c r="BW30" s="116"/>
      <c r="BX30" s="116"/>
      <c r="BY30" s="116"/>
      <c r="BZ30" s="116"/>
      <c r="CA30" s="116"/>
      <c r="CB30" s="116"/>
      <c r="CC30" s="116">
        <v>0</v>
      </c>
      <c r="CD30" s="116"/>
      <c r="CE30" s="116"/>
      <c r="CF30" s="116"/>
      <c r="CG30" s="116"/>
      <c r="CH30" s="116"/>
      <c r="CI30" s="116"/>
      <c r="CJ30" s="116">
        <v>0</v>
      </c>
      <c r="CK30" s="116"/>
      <c r="CL30" s="116"/>
      <c r="CM30" s="116"/>
      <c r="CN30" s="116"/>
      <c r="CO30" s="116"/>
      <c r="CP30" s="116"/>
      <c r="CQ30" s="126">
        <f>ROUND((SUM(BF30:BU30)/Лист2!CI30)*100,0)</f>
        <v>0</v>
      </c>
      <c r="CR30" s="126"/>
      <c r="CS30" s="126"/>
      <c r="CT30" s="126"/>
      <c r="CU30" s="126"/>
    </row>
    <row r="31" spans="1:99" ht="134.25" customHeight="1" x14ac:dyDescent="0.2">
      <c r="A31" s="117" t="s">
        <v>176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9" t="s">
        <v>177</v>
      </c>
      <c r="T31" s="119"/>
      <c r="U31" s="119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 t="s">
        <v>154</v>
      </c>
      <c r="AG31" s="118"/>
      <c r="AH31" s="118"/>
      <c r="AI31" s="118"/>
      <c r="AJ31" s="118"/>
      <c r="AK31" s="116">
        <v>33560.949999999997</v>
      </c>
      <c r="AL31" s="116"/>
      <c r="AM31" s="116"/>
      <c r="AN31" s="116"/>
      <c r="AO31" s="116"/>
      <c r="AP31" s="116"/>
      <c r="AQ31" s="116"/>
      <c r="AR31" s="116">
        <v>0</v>
      </c>
      <c r="AS31" s="116"/>
      <c r="AT31" s="116"/>
      <c r="AU31" s="116"/>
      <c r="AV31" s="116"/>
      <c r="AW31" s="116"/>
      <c r="AX31" s="116"/>
      <c r="AY31" s="116">
        <v>0</v>
      </c>
      <c r="AZ31" s="116"/>
      <c r="BA31" s="116"/>
      <c r="BB31" s="116"/>
      <c r="BC31" s="116"/>
      <c r="BD31" s="116"/>
      <c r="BE31" s="116"/>
      <c r="BF31" s="116">
        <v>0</v>
      </c>
      <c r="BG31" s="116"/>
      <c r="BH31" s="116"/>
      <c r="BI31" s="116"/>
      <c r="BJ31" s="116"/>
      <c r="BK31" s="116"/>
      <c r="BL31" s="116"/>
      <c r="BM31" s="116"/>
      <c r="BN31" s="116">
        <v>0</v>
      </c>
      <c r="BO31" s="116"/>
      <c r="BP31" s="116"/>
      <c r="BQ31" s="116"/>
      <c r="BR31" s="116"/>
      <c r="BS31" s="116"/>
      <c r="BT31" s="116"/>
      <c r="BU31" s="116"/>
      <c r="BV31" s="116">
        <v>0</v>
      </c>
      <c r="BW31" s="116"/>
      <c r="BX31" s="116"/>
      <c r="BY31" s="116"/>
      <c r="BZ31" s="116"/>
      <c r="CA31" s="116"/>
      <c r="CB31" s="116"/>
      <c r="CC31" s="116">
        <v>0</v>
      </c>
      <c r="CD31" s="116"/>
      <c r="CE31" s="116"/>
      <c r="CF31" s="116"/>
      <c r="CG31" s="116"/>
      <c r="CH31" s="116"/>
      <c r="CI31" s="116"/>
      <c r="CJ31" s="116">
        <v>0</v>
      </c>
      <c r="CK31" s="116"/>
      <c r="CL31" s="116"/>
      <c r="CM31" s="116"/>
      <c r="CN31" s="116"/>
      <c r="CO31" s="116"/>
      <c r="CP31" s="116"/>
      <c r="CQ31" s="126">
        <f>ROUND((SUM(BF31:BU31)/Лист2!CI31)*100,0)</f>
        <v>0</v>
      </c>
      <c r="CR31" s="126"/>
      <c r="CS31" s="126"/>
      <c r="CT31" s="126"/>
      <c r="CU31" s="126"/>
    </row>
    <row r="32" spans="1:99" ht="205.5" customHeight="1" x14ac:dyDescent="0.2">
      <c r="A32" s="117" t="s">
        <v>178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9" t="s">
        <v>179</v>
      </c>
      <c r="T32" s="119"/>
      <c r="U32" s="119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 t="s">
        <v>167</v>
      </c>
      <c r="AG32" s="118"/>
      <c r="AH32" s="118"/>
      <c r="AI32" s="118"/>
      <c r="AJ32" s="118"/>
      <c r="AK32" s="116">
        <v>13879.11</v>
      </c>
      <c r="AL32" s="116"/>
      <c r="AM32" s="116"/>
      <c r="AN32" s="116"/>
      <c r="AO32" s="116"/>
      <c r="AP32" s="116"/>
      <c r="AQ32" s="116"/>
      <c r="AR32" s="116">
        <v>0</v>
      </c>
      <c r="AS32" s="116"/>
      <c r="AT32" s="116"/>
      <c r="AU32" s="116"/>
      <c r="AV32" s="116"/>
      <c r="AW32" s="116"/>
      <c r="AX32" s="116"/>
      <c r="AY32" s="116">
        <v>0</v>
      </c>
      <c r="AZ32" s="116"/>
      <c r="BA32" s="116"/>
      <c r="BB32" s="116"/>
      <c r="BC32" s="116"/>
      <c r="BD32" s="116"/>
      <c r="BE32" s="116"/>
      <c r="BF32" s="116">
        <v>0</v>
      </c>
      <c r="BG32" s="116"/>
      <c r="BH32" s="116"/>
      <c r="BI32" s="116"/>
      <c r="BJ32" s="116"/>
      <c r="BK32" s="116"/>
      <c r="BL32" s="116"/>
      <c r="BM32" s="116"/>
      <c r="BN32" s="116">
        <v>0</v>
      </c>
      <c r="BO32" s="116"/>
      <c r="BP32" s="116"/>
      <c r="BQ32" s="116"/>
      <c r="BR32" s="116"/>
      <c r="BS32" s="116"/>
      <c r="BT32" s="116"/>
      <c r="BU32" s="116"/>
      <c r="BV32" s="116">
        <v>0</v>
      </c>
      <c r="BW32" s="116"/>
      <c r="BX32" s="116"/>
      <c r="BY32" s="116"/>
      <c r="BZ32" s="116"/>
      <c r="CA32" s="116"/>
      <c r="CB32" s="116"/>
      <c r="CC32" s="116">
        <v>0</v>
      </c>
      <c r="CD32" s="116"/>
      <c r="CE32" s="116"/>
      <c r="CF32" s="116"/>
      <c r="CG32" s="116"/>
      <c r="CH32" s="116"/>
      <c r="CI32" s="116"/>
      <c r="CJ32" s="116">
        <v>0</v>
      </c>
      <c r="CK32" s="116"/>
      <c r="CL32" s="116"/>
      <c r="CM32" s="116"/>
      <c r="CN32" s="116"/>
      <c r="CO32" s="116"/>
      <c r="CP32" s="116"/>
      <c r="CQ32" s="126">
        <f>ROUND((SUM(BF32:BU32)/Лист2!CI32)*100,0)</f>
        <v>0</v>
      </c>
      <c r="CR32" s="126"/>
      <c r="CS32" s="126"/>
      <c r="CT32" s="126"/>
      <c r="CU32" s="126"/>
    </row>
    <row r="33" spans="1:99" ht="130.5" customHeight="1" x14ac:dyDescent="0.2">
      <c r="A33" s="117" t="s">
        <v>180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9" t="s">
        <v>181</v>
      </c>
      <c r="T33" s="119"/>
      <c r="U33" s="119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 t="s">
        <v>154</v>
      </c>
      <c r="AG33" s="118"/>
      <c r="AH33" s="118"/>
      <c r="AI33" s="118"/>
      <c r="AJ33" s="118"/>
      <c r="AK33" s="116">
        <v>34920.620000000003</v>
      </c>
      <c r="AL33" s="116"/>
      <c r="AM33" s="116"/>
      <c r="AN33" s="116"/>
      <c r="AO33" s="116"/>
      <c r="AP33" s="116"/>
      <c r="AQ33" s="116"/>
      <c r="AR33" s="116">
        <v>0</v>
      </c>
      <c r="AS33" s="116"/>
      <c r="AT33" s="116"/>
      <c r="AU33" s="116"/>
      <c r="AV33" s="116"/>
      <c r="AW33" s="116"/>
      <c r="AX33" s="116"/>
      <c r="AY33" s="116">
        <v>0</v>
      </c>
      <c r="AZ33" s="116"/>
      <c r="BA33" s="116"/>
      <c r="BB33" s="116"/>
      <c r="BC33" s="116"/>
      <c r="BD33" s="116"/>
      <c r="BE33" s="116"/>
      <c r="BF33" s="116">
        <v>0</v>
      </c>
      <c r="BG33" s="116"/>
      <c r="BH33" s="116"/>
      <c r="BI33" s="116"/>
      <c r="BJ33" s="116"/>
      <c r="BK33" s="116"/>
      <c r="BL33" s="116"/>
      <c r="BM33" s="116"/>
      <c r="BN33" s="116">
        <v>0</v>
      </c>
      <c r="BO33" s="116"/>
      <c r="BP33" s="116"/>
      <c r="BQ33" s="116"/>
      <c r="BR33" s="116"/>
      <c r="BS33" s="116"/>
      <c r="BT33" s="116"/>
      <c r="BU33" s="116"/>
      <c r="BV33" s="116">
        <v>0</v>
      </c>
      <c r="BW33" s="116"/>
      <c r="BX33" s="116"/>
      <c r="BY33" s="116"/>
      <c r="BZ33" s="116"/>
      <c r="CA33" s="116"/>
      <c r="CB33" s="116"/>
      <c r="CC33" s="116">
        <v>0</v>
      </c>
      <c r="CD33" s="116"/>
      <c r="CE33" s="116"/>
      <c r="CF33" s="116"/>
      <c r="CG33" s="116"/>
      <c r="CH33" s="116"/>
      <c r="CI33" s="116"/>
      <c r="CJ33" s="116">
        <v>0</v>
      </c>
      <c r="CK33" s="116"/>
      <c r="CL33" s="116"/>
      <c r="CM33" s="116"/>
      <c r="CN33" s="116"/>
      <c r="CO33" s="116"/>
      <c r="CP33" s="116"/>
      <c r="CQ33" s="126">
        <f>ROUND((SUM(BF33:BU33)/Лист2!CI33)*100,0)</f>
        <v>0</v>
      </c>
      <c r="CR33" s="126"/>
      <c r="CS33" s="126"/>
      <c r="CT33" s="126"/>
      <c r="CU33" s="126"/>
    </row>
    <row r="34" spans="1:99" ht="201" customHeight="1" x14ac:dyDescent="0.2">
      <c r="A34" s="117" t="s">
        <v>182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9" t="s">
        <v>183</v>
      </c>
      <c r="T34" s="119"/>
      <c r="U34" s="119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 t="s">
        <v>145</v>
      </c>
      <c r="AG34" s="118"/>
      <c r="AH34" s="118"/>
      <c r="AI34" s="118"/>
      <c r="AJ34" s="118"/>
      <c r="AK34" s="116">
        <v>30276.79</v>
      </c>
      <c r="AL34" s="116"/>
      <c r="AM34" s="116"/>
      <c r="AN34" s="116"/>
      <c r="AO34" s="116"/>
      <c r="AP34" s="116"/>
      <c r="AQ34" s="116"/>
      <c r="AR34" s="116">
        <v>0</v>
      </c>
      <c r="AS34" s="116"/>
      <c r="AT34" s="116"/>
      <c r="AU34" s="116"/>
      <c r="AV34" s="116"/>
      <c r="AW34" s="116"/>
      <c r="AX34" s="116"/>
      <c r="AY34" s="116">
        <v>0</v>
      </c>
      <c r="AZ34" s="116"/>
      <c r="BA34" s="116"/>
      <c r="BB34" s="116"/>
      <c r="BC34" s="116"/>
      <c r="BD34" s="116"/>
      <c r="BE34" s="116"/>
      <c r="BF34" s="116">
        <v>0</v>
      </c>
      <c r="BG34" s="116"/>
      <c r="BH34" s="116"/>
      <c r="BI34" s="116"/>
      <c r="BJ34" s="116"/>
      <c r="BK34" s="116"/>
      <c r="BL34" s="116"/>
      <c r="BM34" s="116"/>
      <c r="BN34" s="116">
        <v>0</v>
      </c>
      <c r="BO34" s="116"/>
      <c r="BP34" s="116"/>
      <c r="BQ34" s="116"/>
      <c r="BR34" s="116"/>
      <c r="BS34" s="116"/>
      <c r="BT34" s="116"/>
      <c r="BU34" s="116"/>
      <c r="BV34" s="116">
        <v>0</v>
      </c>
      <c r="BW34" s="116"/>
      <c r="BX34" s="116"/>
      <c r="BY34" s="116"/>
      <c r="BZ34" s="116"/>
      <c r="CA34" s="116"/>
      <c r="CB34" s="116"/>
      <c r="CC34" s="116">
        <v>0</v>
      </c>
      <c r="CD34" s="116"/>
      <c r="CE34" s="116"/>
      <c r="CF34" s="116"/>
      <c r="CG34" s="116"/>
      <c r="CH34" s="116"/>
      <c r="CI34" s="116"/>
      <c r="CJ34" s="116">
        <v>0</v>
      </c>
      <c r="CK34" s="116"/>
      <c r="CL34" s="116"/>
      <c r="CM34" s="116"/>
      <c r="CN34" s="116"/>
      <c r="CO34" s="116"/>
      <c r="CP34" s="116"/>
      <c r="CQ34" s="126">
        <f>ROUND((SUM(BF34:BU34)/Лист2!CI34)*100,0)</f>
        <v>0</v>
      </c>
      <c r="CR34" s="126"/>
      <c r="CS34" s="126"/>
      <c r="CT34" s="126"/>
      <c r="CU34" s="126"/>
    </row>
    <row r="35" spans="1:99" ht="131.25" customHeight="1" x14ac:dyDescent="0.2">
      <c r="A35" s="117" t="s">
        <v>184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9" t="s">
        <v>185</v>
      </c>
      <c r="T35" s="119"/>
      <c r="U35" s="119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 t="s">
        <v>154</v>
      </c>
      <c r="AG35" s="118"/>
      <c r="AH35" s="118"/>
      <c r="AI35" s="118"/>
      <c r="AJ35" s="118"/>
      <c r="AK35" s="116">
        <v>42918</v>
      </c>
      <c r="AL35" s="116"/>
      <c r="AM35" s="116"/>
      <c r="AN35" s="116"/>
      <c r="AO35" s="116"/>
      <c r="AP35" s="116"/>
      <c r="AQ35" s="116"/>
      <c r="AR35" s="116">
        <v>0</v>
      </c>
      <c r="AS35" s="116"/>
      <c r="AT35" s="116"/>
      <c r="AU35" s="116"/>
      <c r="AV35" s="116"/>
      <c r="AW35" s="116"/>
      <c r="AX35" s="116"/>
      <c r="AY35" s="116">
        <v>0</v>
      </c>
      <c r="AZ35" s="116"/>
      <c r="BA35" s="116"/>
      <c r="BB35" s="116"/>
      <c r="BC35" s="116"/>
      <c r="BD35" s="116"/>
      <c r="BE35" s="116"/>
      <c r="BF35" s="116">
        <v>0</v>
      </c>
      <c r="BG35" s="116"/>
      <c r="BH35" s="116"/>
      <c r="BI35" s="116"/>
      <c r="BJ35" s="116"/>
      <c r="BK35" s="116"/>
      <c r="BL35" s="116"/>
      <c r="BM35" s="116"/>
      <c r="BN35" s="116">
        <v>0</v>
      </c>
      <c r="BO35" s="116"/>
      <c r="BP35" s="116"/>
      <c r="BQ35" s="116"/>
      <c r="BR35" s="116"/>
      <c r="BS35" s="116"/>
      <c r="BT35" s="116"/>
      <c r="BU35" s="116"/>
      <c r="BV35" s="116">
        <v>0</v>
      </c>
      <c r="BW35" s="116"/>
      <c r="BX35" s="116"/>
      <c r="BY35" s="116"/>
      <c r="BZ35" s="116"/>
      <c r="CA35" s="116"/>
      <c r="CB35" s="116"/>
      <c r="CC35" s="116">
        <v>0</v>
      </c>
      <c r="CD35" s="116"/>
      <c r="CE35" s="116"/>
      <c r="CF35" s="116"/>
      <c r="CG35" s="116"/>
      <c r="CH35" s="116"/>
      <c r="CI35" s="116"/>
      <c r="CJ35" s="116">
        <v>0</v>
      </c>
      <c r="CK35" s="116"/>
      <c r="CL35" s="116"/>
      <c r="CM35" s="116"/>
      <c r="CN35" s="116"/>
      <c r="CO35" s="116"/>
      <c r="CP35" s="116"/>
      <c r="CQ35" s="126">
        <f>ROUND((SUM(BF35:BU35)/Лист2!CI35)*100,0)</f>
        <v>0</v>
      </c>
      <c r="CR35" s="126"/>
      <c r="CS35" s="126"/>
      <c r="CT35" s="126"/>
      <c r="CU35" s="126"/>
    </row>
    <row r="36" spans="1:99" ht="204" customHeight="1" x14ac:dyDescent="0.2">
      <c r="A36" s="117" t="s">
        <v>186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9" t="s">
        <v>187</v>
      </c>
      <c r="T36" s="119"/>
      <c r="U36" s="119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 t="s">
        <v>145</v>
      </c>
      <c r="AG36" s="118"/>
      <c r="AH36" s="118"/>
      <c r="AI36" s="118"/>
      <c r="AJ36" s="118"/>
      <c r="AK36" s="116">
        <v>38837.72</v>
      </c>
      <c r="AL36" s="116"/>
      <c r="AM36" s="116"/>
      <c r="AN36" s="116"/>
      <c r="AO36" s="116"/>
      <c r="AP36" s="116"/>
      <c r="AQ36" s="116"/>
      <c r="AR36" s="116">
        <v>0</v>
      </c>
      <c r="AS36" s="116"/>
      <c r="AT36" s="116"/>
      <c r="AU36" s="116"/>
      <c r="AV36" s="116"/>
      <c r="AW36" s="116"/>
      <c r="AX36" s="116"/>
      <c r="AY36" s="116">
        <v>0</v>
      </c>
      <c r="AZ36" s="116"/>
      <c r="BA36" s="116"/>
      <c r="BB36" s="116"/>
      <c r="BC36" s="116"/>
      <c r="BD36" s="116"/>
      <c r="BE36" s="116"/>
      <c r="BF36" s="116">
        <v>0</v>
      </c>
      <c r="BG36" s="116"/>
      <c r="BH36" s="116"/>
      <c r="BI36" s="116"/>
      <c r="BJ36" s="116"/>
      <c r="BK36" s="116"/>
      <c r="BL36" s="116"/>
      <c r="BM36" s="116"/>
      <c r="BN36" s="116">
        <v>0</v>
      </c>
      <c r="BO36" s="116"/>
      <c r="BP36" s="116"/>
      <c r="BQ36" s="116"/>
      <c r="BR36" s="116"/>
      <c r="BS36" s="116"/>
      <c r="BT36" s="116"/>
      <c r="BU36" s="116"/>
      <c r="BV36" s="116">
        <v>0</v>
      </c>
      <c r="BW36" s="116"/>
      <c r="BX36" s="116"/>
      <c r="BY36" s="116"/>
      <c r="BZ36" s="116"/>
      <c r="CA36" s="116"/>
      <c r="CB36" s="116"/>
      <c r="CC36" s="116">
        <v>0</v>
      </c>
      <c r="CD36" s="116"/>
      <c r="CE36" s="116"/>
      <c r="CF36" s="116"/>
      <c r="CG36" s="116"/>
      <c r="CH36" s="116"/>
      <c r="CI36" s="116"/>
      <c r="CJ36" s="116">
        <v>0</v>
      </c>
      <c r="CK36" s="116"/>
      <c r="CL36" s="116"/>
      <c r="CM36" s="116"/>
      <c r="CN36" s="116"/>
      <c r="CO36" s="116"/>
      <c r="CP36" s="116"/>
      <c r="CQ36" s="126">
        <f>ROUND((SUM(BF36:BU36)/Лист2!CI36)*100,0)</f>
        <v>0</v>
      </c>
      <c r="CR36" s="126"/>
      <c r="CS36" s="126"/>
      <c r="CT36" s="126"/>
      <c r="CU36" s="126"/>
    </row>
    <row r="37" spans="1:99" ht="120.75" customHeight="1" x14ac:dyDescent="0.2">
      <c r="A37" s="117" t="s">
        <v>188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9" t="s">
        <v>189</v>
      </c>
      <c r="T37" s="119"/>
      <c r="U37" s="119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 t="s">
        <v>154</v>
      </c>
      <c r="AG37" s="118"/>
      <c r="AH37" s="118"/>
      <c r="AI37" s="118"/>
      <c r="AJ37" s="118"/>
      <c r="AK37" s="116">
        <v>46234.98</v>
      </c>
      <c r="AL37" s="116"/>
      <c r="AM37" s="116"/>
      <c r="AN37" s="116"/>
      <c r="AO37" s="116"/>
      <c r="AP37" s="116"/>
      <c r="AQ37" s="116"/>
      <c r="AR37" s="116">
        <v>0</v>
      </c>
      <c r="AS37" s="116"/>
      <c r="AT37" s="116"/>
      <c r="AU37" s="116"/>
      <c r="AV37" s="116"/>
      <c r="AW37" s="116"/>
      <c r="AX37" s="116"/>
      <c r="AY37" s="116">
        <v>0</v>
      </c>
      <c r="AZ37" s="116"/>
      <c r="BA37" s="116"/>
      <c r="BB37" s="116"/>
      <c r="BC37" s="116"/>
      <c r="BD37" s="116"/>
      <c r="BE37" s="116"/>
      <c r="BF37" s="116">
        <v>0</v>
      </c>
      <c r="BG37" s="116"/>
      <c r="BH37" s="116"/>
      <c r="BI37" s="116"/>
      <c r="BJ37" s="116"/>
      <c r="BK37" s="116"/>
      <c r="BL37" s="116"/>
      <c r="BM37" s="116"/>
      <c r="BN37" s="116">
        <v>0</v>
      </c>
      <c r="BO37" s="116"/>
      <c r="BP37" s="116"/>
      <c r="BQ37" s="116"/>
      <c r="BR37" s="116"/>
      <c r="BS37" s="116"/>
      <c r="BT37" s="116"/>
      <c r="BU37" s="116"/>
      <c r="BV37" s="116">
        <v>0</v>
      </c>
      <c r="BW37" s="116"/>
      <c r="BX37" s="116"/>
      <c r="BY37" s="116"/>
      <c r="BZ37" s="116"/>
      <c r="CA37" s="116"/>
      <c r="CB37" s="116"/>
      <c r="CC37" s="116">
        <v>0</v>
      </c>
      <c r="CD37" s="116"/>
      <c r="CE37" s="116"/>
      <c r="CF37" s="116"/>
      <c r="CG37" s="116"/>
      <c r="CH37" s="116"/>
      <c r="CI37" s="116"/>
      <c r="CJ37" s="116">
        <v>0</v>
      </c>
      <c r="CK37" s="116"/>
      <c r="CL37" s="116"/>
      <c r="CM37" s="116"/>
      <c r="CN37" s="116"/>
      <c r="CO37" s="116"/>
      <c r="CP37" s="116"/>
      <c r="CQ37" s="126">
        <f>ROUND((SUM(BF37:BU37)/Лист2!CI37)*100,0)</f>
        <v>0</v>
      </c>
      <c r="CR37" s="126"/>
      <c r="CS37" s="126"/>
      <c r="CT37" s="126"/>
      <c r="CU37" s="126"/>
    </row>
    <row r="38" spans="1:99" ht="180" customHeight="1" x14ac:dyDescent="0.2">
      <c r="A38" s="117" t="s">
        <v>190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9" t="s">
        <v>191</v>
      </c>
      <c r="T38" s="119"/>
      <c r="U38" s="119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 t="s">
        <v>145</v>
      </c>
      <c r="AG38" s="118"/>
      <c r="AH38" s="118"/>
      <c r="AI38" s="118"/>
      <c r="AJ38" s="118"/>
      <c r="AK38" s="116">
        <v>27311.62</v>
      </c>
      <c r="AL38" s="116"/>
      <c r="AM38" s="116"/>
      <c r="AN38" s="116"/>
      <c r="AO38" s="116"/>
      <c r="AP38" s="116"/>
      <c r="AQ38" s="116"/>
      <c r="AR38" s="116">
        <v>0</v>
      </c>
      <c r="AS38" s="116"/>
      <c r="AT38" s="116"/>
      <c r="AU38" s="116"/>
      <c r="AV38" s="116"/>
      <c r="AW38" s="116"/>
      <c r="AX38" s="116"/>
      <c r="AY38" s="116">
        <v>0</v>
      </c>
      <c r="AZ38" s="116"/>
      <c r="BA38" s="116"/>
      <c r="BB38" s="116"/>
      <c r="BC38" s="116"/>
      <c r="BD38" s="116"/>
      <c r="BE38" s="116"/>
      <c r="BF38" s="116">
        <v>0</v>
      </c>
      <c r="BG38" s="116"/>
      <c r="BH38" s="116"/>
      <c r="BI38" s="116"/>
      <c r="BJ38" s="116"/>
      <c r="BK38" s="116"/>
      <c r="BL38" s="116"/>
      <c r="BM38" s="116"/>
      <c r="BN38" s="116">
        <v>0</v>
      </c>
      <c r="BO38" s="116"/>
      <c r="BP38" s="116"/>
      <c r="BQ38" s="116"/>
      <c r="BR38" s="116"/>
      <c r="BS38" s="116"/>
      <c r="BT38" s="116"/>
      <c r="BU38" s="116"/>
      <c r="BV38" s="116">
        <v>0</v>
      </c>
      <c r="BW38" s="116"/>
      <c r="BX38" s="116"/>
      <c r="BY38" s="116"/>
      <c r="BZ38" s="116"/>
      <c r="CA38" s="116"/>
      <c r="CB38" s="116"/>
      <c r="CC38" s="116">
        <v>0</v>
      </c>
      <c r="CD38" s="116"/>
      <c r="CE38" s="116"/>
      <c r="CF38" s="116"/>
      <c r="CG38" s="116"/>
      <c r="CH38" s="116"/>
      <c r="CI38" s="116"/>
      <c r="CJ38" s="116">
        <v>0</v>
      </c>
      <c r="CK38" s="116"/>
      <c r="CL38" s="116"/>
      <c r="CM38" s="116"/>
      <c r="CN38" s="116"/>
      <c r="CO38" s="116"/>
      <c r="CP38" s="116"/>
      <c r="CQ38" s="126">
        <f>ROUND((SUM(BF38:BU38)/Лист2!CI38)*100,0)</f>
        <v>0</v>
      </c>
      <c r="CR38" s="126"/>
      <c r="CS38" s="126"/>
      <c r="CT38" s="126"/>
      <c r="CU38" s="126"/>
    </row>
    <row r="39" spans="1:99" ht="169.5" customHeight="1" x14ac:dyDescent="0.2">
      <c r="A39" s="117" t="s">
        <v>192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9" t="s">
        <v>193</v>
      </c>
      <c r="T39" s="119"/>
      <c r="U39" s="119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 t="s">
        <v>145</v>
      </c>
      <c r="AG39" s="118"/>
      <c r="AH39" s="118"/>
      <c r="AI39" s="118"/>
      <c r="AJ39" s="118"/>
      <c r="AK39" s="116">
        <v>36476.660000000003</v>
      </c>
      <c r="AL39" s="116"/>
      <c r="AM39" s="116"/>
      <c r="AN39" s="116"/>
      <c r="AO39" s="116"/>
      <c r="AP39" s="116"/>
      <c r="AQ39" s="116"/>
      <c r="AR39" s="116">
        <v>0</v>
      </c>
      <c r="AS39" s="116"/>
      <c r="AT39" s="116"/>
      <c r="AU39" s="116"/>
      <c r="AV39" s="116"/>
      <c r="AW39" s="116"/>
      <c r="AX39" s="116"/>
      <c r="AY39" s="116">
        <v>0</v>
      </c>
      <c r="AZ39" s="116"/>
      <c r="BA39" s="116"/>
      <c r="BB39" s="116"/>
      <c r="BC39" s="116"/>
      <c r="BD39" s="116"/>
      <c r="BE39" s="116"/>
      <c r="BF39" s="116">
        <v>0</v>
      </c>
      <c r="BG39" s="116"/>
      <c r="BH39" s="116"/>
      <c r="BI39" s="116"/>
      <c r="BJ39" s="116"/>
      <c r="BK39" s="116"/>
      <c r="BL39" s="116"/>
      <c r="BM39" s="116"/>
      <c r="BN39" s="116">
        <v>0</v>
      </c>
      <c r="BO39" s="116"/>
      <c r="BP39" s="116"/>
      <c r="BQ39" s="116"/>
      <c r="BR39" s="116"/>
      <c r="BS39" s="116"/>
      <c r="BT39" s="116"/>
      <c r="BU39" s="116"/>
      <c r="BV39" s="116">
        <v>0</v>
      </c>
      <c r="BW39" s="116"/>
      <c r="BX39" s="116"/>
      <c r="BY39" s="116"/>
      <c r="BZ39" s="116"/>
      <c r="CA39" s="116"/>
      <c r="CB39" s="116"/>
      <c r="CC39" s="116">
        <v>0</v>
      </c>
      <c r="CD39" s="116"/>
      <c r="CE39" s="116"/>
      <c r="CF39" s="116"/>
      <c r="CG39" s="116"/>
      <c r="CH39" s="116"/>
      <c r="CI39" s="116"/>
      <c r="CJ39" s="116">
        <v>0</v>
      </c>
      <c r="CK39" s="116"/>
      <c r="CL39" s="116"/>
      <c r="CM39" s="116"/>
      <c r="CN39" s="116"/>
      <c r="CO39" s="116"/>
      <c r="CP39" s="116"/>
      <c r="CQ39" s="126">
        <f>ROUND((SUM(BF39:BU39)/Лист2!CI39)*100,0)</f>
        <v>0</v>
      </c>
      <c r="CR39" s="126"/>
      <c r="CS39" s="126"/>
      <c r="CT39" s="126"/>
      <c r="CU39" s="126"/>
    </row>
    <row r="40" spans="1:99" ht="69.75" customHeight="1" x14ac:dyDescent="0.2">
      <c r="A40" s="117" t="s">
        <v>135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9" t="s">
        <v>138</v>
      </c>
      <c r="T40" s="119"/>
      <c r="U40" s="119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 t="s">
        <v>146</v>
      </c>
      <c r="AG40" s="118"/>
      <c r="AH40" s="118"/>
      <c r="AI40" s="118"/>
      <c r="AJ40" s="118"/>
      <c r="AK40" s="116">
        <v>200690.62</v>
      </c>
      <c r="AL40" s="116"/>
      <c r="AM40" s="116"/>
      <c r="AN40" s="116"/>
      <c r="AO40" s="116"/>
      <c r="AP40" s="116"/>
      <c r="AQ40" s="116"/>
      <c r="AR40" s="116">
        <v>0</v>
      </c>
      <c r="AS40" s="116"/>
      <c r="AT40" s="116"/>
      <c r="AU40" s="116"/>
      <c r="AV40" s="116"/>
      <c r="AW40" s="116"/>
      <c r="AX40" s="116"/>
      <c r="AY40" s="116">
        <v>0</v>
      </c>
      <c r="AZ40" s="116"/>
      <c r="BA40" s="116"/>
      <c r="BB40" s="116"/>
      <c r="BC40" s="116"/>
      <c r="BD40" s="116"/>
      <c r="BE40" s="116"/>
      <c r="BF40" s="116">
        <v>0</v>
      </c>
      <c r="BG40" s="116"/>
      <c r="BH40" s="116"/>
      <c r="BI40" s="116"/>
      <c r="BJ40" s="116"/>
      <c r="BK40" s="116"/>
      <c r="BL40" s="116"/>
      <c r="BM40" s="116"/>
      <c r="BN40" s="116">
        <v>0</v>
      </c>
      <c r="BO40" s="116"/>
      <c r="BP40" s="116"/>
      <c r="BQ40" s="116"/>
      <c r="BR40" s="116"/>
      <c r="BS40" s="116"/>
      <c r="BT40" s="116"/>
      <c r="BU40" s="116"/>
      <c r="BV40" s="116">
        <v>0</v>
      </c>
      <c r="BW40" s="116"/>
      <c r="BX40" s="116"/>
      <c r="BY40" s="116"/>
      <c r="BZ40" s="116"/>
      <c r="CA40" s="116"/>
      <c r="CB40" s="116"/>
      <c r="CC40" s="116">
        <v>0</v>
      </c>
      <c r="CD40" s="116"/>
      <c r="CE40" s="116"/>
      <c r="CF40" s="116"/>
      <c r="CG40" s="116"/>
      <c r="CH40" s="116"/>
      <c r="CI40" s="116"/>
      <c r="CJ40" s="116">
        <v>0</v>
      </c>
      <c r="CK40" s="116"/>
      <c r="CL40" s="116"/>
      <c r="CM40" s="116"/>
      <c r="CN40" s="116"/>
      <c r="CO40" s="116"/>
      <c r="CP40" s="116"/>
      <c r="CQ40" s="126">
        <f>ROUND((SUM(BF40:BU40)/Лист2!CI40)*100,0)</f>
        <v>0</v>
      </c>
      <c r="CR40" s="126"/>
      <c r="CS40" s="126"/>
      <c r="CT40" s="126"/>
      <c r="CU40" s="126"/>
    </row>
    <row r="41" spans="1:99" ht="9.75" hidden="1" customHeight="1" x14ac:dyDescent="0.2"/>
    <row r="42" spans="1:99" hidden="1" x14ac:dyDescent="0.2"/>
    <row r="43" spans="1:99" x14ac:dyDescent="0.2">
      <c r="A43" s="30" t="s">
        <v>101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99" x14ac:dyDescent="0.2">
      <c r="A44" s="30" t="s">
        <v>107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</row>
    <row r="45" spans="1:99" x14ac:dyDescent="0.2">
      <c r="A45" s="30" t="s">
        <v>108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</row>
    <row r="46" spans="1:99" x14ac:dyDescent="0.2">
      <c r="A46" s="30" t="s">
        <v>109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99" s="38" customFormat="1" x14ac:dyDescent="0.2">
      <c r="A47" s="5" t="s">
        <v>110</v>
      </c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2"/>
      <c r="AT47" s="2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</row>
    <row r="48" spans="1:99" s="42" customFormat="1" ht="10.5" x14ac:dyDescent="0.2">
      <c r="A48" s="41"/>
      <c r="AA48" s="140" t="s">
        <v>7</v>
      </c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"/>
      <c r="AT48" s="14"/>
      <c r="AU48" s="140" t="s">
        <v>5</v>
      </c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X48" s="147" t="s">
        <v>6</v>
      </c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</row>
    <row r="49" spans="27:90" s="43" customFormat="1" ht="5.25" x14ac:dyDescent="0.15"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</row>
    <row r="50" spans="27:90" s="38" customFormat="1" x14ac:dyDescent="0.2">
      <c r="AA50" s="142" t="s">
        <v>198</v>
      </c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2"/>
      <c r="AT50" s="2"/>
      <c r="AU50" s="5" t="s">
        <v>105</v>
      </c>
      <c r="AY50" s="143" t="s">
        <v>199</v>
      </c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Q50" s="3" t="s">
        <v>8</v>
      </c>
      <c r="BR50" s="142" t="s">
        <v>136</v>
      </c>
      <c r="BS50" s="142"/>
      <c r="BT50" s="5" t="s">
        <v>9</v>
      </c>
      <c r="BU50" s="142" t="s">
        <v>197</v>
      </c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2"/>
      <c r="CG50" s="4" t="s">
        <v>0</v>
      </c>
      <c r="CH50" s="146" t="s">
        <v>175</v>
      </c>
      <c r="CI50" s="146"/>
      <c r="CJ50" s="5" t="s">
        <v>10</v>
      </c>
      <c r="CK50" s="2"/>
      <c r="CL50" s="2"/>
    </row>
    <row r="51" spans="27:90" s="42" customFormat="1" ht="10.5" x14ac:dyDescent="0.2">
      <c r="AA51" s="140" t="s">
        <v>11</v>
      </c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"/>
      <c r="AT51" s="14"/>
      <c r="AU51" s="14"/>
      <c r="BQ51" s="141" t="s">
        <v>12</v>
      </c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</row>
    <row r="52" spans="27:90" ht="14.25" customHeight="1" x14ac:dyDescent="0.2"/>
    <row r="53" spans="27:90" ht="11.25" customHeight="1" x14ac:dyDescent="0.2"/>
  </sheetData>
  <mergeCells count="556">
    <mergeCell ref="CH50:CI50"/>
    <mergeCell ref="CJ11:CP11"/>
    <mergeCell ref="BV12:CB12"/>
    <mergeCell ref="CC12:CI12"/>
    <mergeCell ref="BF11:BM11"/>
    <mergeCell ref="BN12:BU12"/>
    <mergeCell ref="AA48:AR48"/>
    <mergeCell ref="AU48:BU48"/>
    <mergeCell ref="CC10:CI10"/>
    <mergeCell ref="CJ10:CP10"/>
    <mergeCell ref="BV11:CB11"/>
    <mergeCell ref="CC11:CI11"/>
    <mergeCell ref="BX48:CK48"/>
    <mergeCell ref="BN13:BU13"/>
    <mergeCell ref="AK12:AQ12"/>
    <mergeCell ref="BV13:CB13"/>
    <mergeCell ref="BF20:BM20"/>
    <mergeCell ref="BF21:BM21"/>
    <mergeCell ref="AR13:AX13"/>
    <mergeCell ref="AY18:BE18"/>
    <mergeCell ref="BF18:BM18"/>
    <mergeCell ref="BV18:CB18"/>
    <mergeCell ref="CC18:CI18"/>
    <mergeCell ref="CJ18:CP18"/>
    <mergeCell ref="CQ11:CU11"/>
    <mergeCell ref="AK11:AQ11"/>
    <mergeCell ref="CQ4:CU4"/>
    <mergeCell ref="BF5:BM5"/>
    <mergeCell ref="BN5:BU5"/>
    <mergeCell ref="BV5:CB5"/>
    <mergeCell ref="CC5:CI5"/>
    <mergeCell ref="CJ5:CP5"/>
    <mergeCell ref="AA47:AR47"/>
    <mergeCell ref="AU47:BU47"/>
    <mergeCell ref="BX47:CK47"/>
    <mergeCell ref="CJ12:CP12"/>
    <mergeCell ref="BV10:CB10"/>
    <mergeCell ref="BF10:BM10"/>
    <mergeCell ref="BN10:BU10"/>
    <mergeCell ref="BN11:BU11"/>
    <mergeCell ref="BF12:BM12"/>
    <mergeCell ref="BN15:BU15"/>
    <mergeCell ref="BV15:CB15"/>
    <mergeCell ref="CC15:CI15"/>
    <mergeCell ref="CJ15:CP15"/>
    <mergeCell ref="BN40:BU40"/>
    <mergeCell ref="AR21:AX21"/>
    <mergeCell ref="AY21:BE21"/>
    <mergeCell ref="AY20:BE20"/>
    <mergeCell ref="CQ15:CU15"/>
    <mergeCell ref="BF15:BM15"/>
    <mergeCell ref="CC16:CI16"/>
    <mergeCell ref="CJ16:CP16"/>
    <mergeCell ref="CQ16:CU16"/>
    <mergeCell ref="CQ17:CU17"/>
    <mergeCell ref="BF17:BM17"/>
    <mergeCell ref="BN17:BU17"/>
    <mergeCell ref="BV17:CB17"/>
    <mergeCell ref="CC17:CI17"/>
    <mergeCell ref="CJ17:CP17"/>
    <mergeCell ref="CQ18:CU18"/>
    <mergeCell ref="BN20:BU20"/>
    <mergeCell ref="AA51:AR51"/>
    <mergeCell ref="BQ51:CL51"/>
    <mergeCell ref="A11:R11"/>
    <mergeCell ref="S11:U11"/>
    <mergeCell ref="V11:Z11"/>
    <mergeCell ref="AA11:AE11"/>
    <mergeCell ref="CC14:CI14"/>
    <mergeCell ref="CJ14:CP14"/>
    <mergeCell ref="BF14:BM14"/>
    <mergeCell ref="BN14:BU14"/>
    <mergeCell ref="S12:U12"/>
    <mergeCell ref="V12:Z12"/>
    <mergeCell ref="AA12:AE12"/>
    <mergeCell ref="V13:Z13"/>
    <mergeCell ref="A13:R13"/>
    <mergeCell ref="S13:U13"/>
    <mergeCell ref="AY16:BE16"/>
    <mergeCell ref="BF16:BM16"/>
    <mergeCell ref="BN16:BU16"/>
    <mergeCell ref="BV16:CB16"/>
    <mergeCell ref="AA50:AR50"/>
    <mergeCell ref="AY50:BN50"/>
    <mergeCell ref="BR50:BS50"/>
    <mergeCell ref="BU50:CE50"/>
    <mergeCell ref="CQ5:CU5"/>
    <mergeCell ref="BN4:BU4"/>
    <mergeCell ref="A14:R14"/>
    <mergeCell ref="S14:U14"/>
    <mergeCell ref="V14:Z14"/>
    <mergeCell ref="AA14:AE14"/>
    <mergeCell ref="CQ14:CU14"/>
    <mergeCell ref="AK14:AQ14"/>
    <mergeCell ref="AR14:AX14"/>
    <mergeCell ref="AY14:BE14"/>
    <mergeCell ref="BV14:CB14"/>
    <mergeCell ref="AR10:AX10"/>
    <mergeCell ref="AY10:BE10"/>
    <mergeCell ref="AR11:AX11"/>
    <mergeCell ref="AR12:AX12"/>
    <mergeCell ref="BV4:CP4"/>
    <mergeCell ref="BF4:BM4"/>
    <mergeCell ref="AR5:AX5"/>
    <mergeCell ref="AF14:AJ14"/>
    <mergeCell ref="AR9:AX9"/>
    <mergeCell ref="V5:Z5"/>
    <mergeCell ref="AA5:AE5"/>
    <mergeCell ref="A6:R6"/>
    <mergeCell ref="S6:U6"/>
    <mergeCell ref="A1:R1"/>
    <mergeCell ref="S1:U1"/>
    <mergeCell ref="V1:Z1"/>
    <mergeCell ref="AA1:AE1"/>
    <mergeCell ref="AF1:AJ1"/>
    <mergeCell ref="A3:R3"/>
    <mergeCell ref="S3:U3"/>
    <mergeCell ref="AK2:BE2"/>
    <mergeCell ref="AY5:BE5"/>
    <mergeCell ref="AR4:AX4"/>
    <mergeCell ref="AY4:BE4"/>
    <mergeCell ref="A4:R4"/>
    <mergeCell ref="S4:U4"/>
    <mergeCell ref="V4:Z4"/>
    <mergeCell ref="AA4:AE4"/>
    <mergeCell ref="A2:R2"/>
    <mergeCell ref="S2:U2"/>
    <mergeCell ref="V2:Z2"/>
    <mergeCell ref="AA2:AE2"/>
    <mergeCell ref="AF4:AJ4"/>
    <mergeCell ref="V3:Z3"/>
    <mergeCell ref="AA3:AE3"/>
    <mergeCell ref="A5:R5"/>
    <mergeCell ref="S5:U5"/>
    <mergeCell ref="BF2:BU2"/>
    <mergeCell ref="BV2:CP2"/>
    <mergeCell ref="CQ2:CU2"/>
    <mergeCell ref="AK1:BE1"/>
    <mergeCell ref="BF1:BU1"/>
    <mergeCell ref="AF3:AJ3"/>
    <mergeCell ref="BF3:BU3"/>
    <mergeCell ref="BV3:CP3"/>
    <mergeCell ref="CQ3:CU3"/>
    <mergeCell ref="CQ1:CU1"/>
    <mergeCell ref="BV1:CP1"/>
    <mergeCell ref="AF2:AJ2"/>
    <mergeCell ref="AK3:BE3"/>
    <mergeCell ref="AK4:AQ4"/>
    <mergeCell ref="AF5:AJ5"/>
    <mergeCell ref="AK5:AQ5"/>
    <mergeCell ref="BF6:BM6"/>
    <mergeCell ref="BN6:BU6"/>
    <mergeCell ref="BV6:CB6"/>
    <mergeCell ref="CC6:CI6"/>
    <mergeCell ref="AF6:AJ6"/>
    <mergeCell ref="AK6:AQ6"/>
    <mergeCell ref="AR6:AX6"/>
    <mergeCell ref="AY6:BE6"/>
    <mergeCell ref="CQ6:CU6"/>
    <mergeCell ref="A7:R7"/>
    <mergeCell ref="S7:U7"/>
    <mergeCell ref="V7:Z7"/>
    <mergeCell ref="AA7:AE7"/>
    <mergeCell ref="AF7:AJ7"/>
    <mergeCell ref="AK7:AQ7"/>
    <mergeCell ref="AY7:BE7"/>
    <mergeCell ref="BF7:BM7"/>
    <mergeCell ref="AR7:AX7"/>
    <mergeCell ref="CJ6:CP6"/>
    <mergeCell ref="V6:Z6"/>
    <mergeCell ref="AA6:AE6"/>
    <mergeCell ref="CQ7:CU7"/>
    <mergeCell ref="CJ8:CP8"/>
    <mergeCell ref="CQ8:CU8"/>
    <mergeCell ref="BN8:BU8"/>
    <mergeCell ref="BV8:CB8"/>
    <mergeCell ref="CJ9:CP9"/>
    <mergeCell ref="BN7:BU7"/>
    <mergeCell ref="BV7:CB7"/>
    <mergeCell ref="CC7:CI7"/>
    <mergeCell ref="CJ7:CP7"/>
    <mergeCell ref="CC8:CI8"/>
    <mergeCell ref="A10:R10"/>
    <mergeCell ref="S10:U10"/>
    <mergeCell ref="V10:Z10"/>
    <mergeCell ref="AA13:AE13"/>
    <mergeCell ref="AK13:AQ13"/>
    <mergeCell ref="AF13:AJ13"/>
    <mergeCell ref="CQ9:CU9"/>
    <mergeCell ref="BF9:BM9"/>
    <mergeCell ref="BN9:BU9"/>
    <mergeCell ref="BV9:CB9"/>
    <mergeCell ref="CC9:CI9"/>
    <mergeCell ref="CQ12:CU12"/>
    <mergeCell ref="CQ13:CU13"/>
    <mergeCell ref="CC13:CI13"/>
    <mergeCell ref="CJ13:CP13"/>
    <mergeCell ref="BF13:BM13"/>
    <mergeCell ref="AF10:AJ10"/>
    <mergeCell ref="CQ10:CU10"/>
    <mergeCell ref="AK10:AQ10"/>
    <mergeCell ref="AF11:AJ11"/>
    <mergeCell ref="AF12:AJ12"/>
    <mergeCell ref="AY13:BE13"/>
    <mergeCell ref="A12:R12"/>
    <mergeCell ref="AY11:BE11"/>
    <mergeCell ref="AR8:AX8"/>
    <mergeCell ref="AY8:BE8"/>
    <mergeCell ref="BF8:BM8"/>
    <mergeCell ref="A9:R9"/>
    <mergeCell ref="S9:U9"/>
    <mergeCell ref="V9:Z9"/>
    <mergeCell ref="AA9:AE9"/>
    <mergeCell ref="A8:R8"/>
    <mergeCell ref="S8:U8"/>
    <mergeCell ref="V8:Z8"/>
    <mergeCell ref="AA8:AE8"/>
    <mergeCell ref="AF8:AJ8"/>
    <mergeCell ref="AK8:AQ8"/>
    <mergeCell ref="AF9:AJ9"/>
    <mergeCell ref="AK9:AQ9"/>
    <mergeCell ref="AY9:BE9"/>
    <mergeCell ref="AY12:BE12"/>
    <mergeCell ref="AA10:AE10"/>
    <mergeCell ref="AA17:AE17"/>
    <mergeCell ref="AF17:AJ17"/>
    <mergeCell ref="AK17:AQ17"/>
    <mergeCell ref="AR17:AX17"/>
    <mergeCell ref="AK16:AQ16"/>
    <mergeCell ref="AR16:AX16"/>
    <mergeCell ref="A16:R16"/>
    <mergeCell ref="S16:U16"/>
    <mergeCell ref="V16:Z16"/>
    <mergeCell ref="AA16:AE16"/>
    <mergeCell ref="AF16:AJ16"/>
    <mergeCell ref="AA15:AE15"/>
    <mergeCell ref="AF15:AJ15"/>
    <mergeCell ref="AK15:AQ15"/>
    <mergeCell ref="AR15:AX15"/>
    <mergeCell ref="AY15:BE15"/>
    <mergeCell ref="A15:R15"/>
    <mergeCell ref="S15:U15"/>
    <mergeCell ref="V15:Z15"/>
    <mergeCell ref="AY17:BE17"/>
    <mergeCell ref="A17:R17"/>
    <mergeCell ref="S17:U17"/>
    <mergeCell ref="V17:Z17"/>
    <mergeCell ref="A19:R19"/>
    <mergeCell ref="S19:U19"/>
    <mergeCell ref="V19:Z19"/>
    <mergeCell ref="AA19:AE19"/>
    <mergeCell ref="AF19:AJ19"/>
    <mergeCell ref="CQ19:CU19"/>
    <mergeCell ref="AY19:BE19"/>
    <mergeCell ref="BF19:BM19"/>
    <mergeCell ref="BN19:BU19"/>
    <mergeCell ref="BV19:CB19"/>
    <mergeCell ref="A18:R18"/>
    <mergeCell ref="S18:U18"/>
    <mergeCell ref="V18:Z18"/>
    <mergeCell ref="AA18:AE18"/>
    <mergeCell ref="AF18:AJ18"/>
    <mergeCell ref="AK18:AQ18"/>
    <mergeCell ref="AR18:AX18"/>
    <mergeCell ref="BN18:BU18"/>
    <mergeCell ref="CC19:CI19"/>
    <mergeCell ref="CJ19:CP19"/>
    <mergeCell ref="A20:R20"/>
    <mergeCell ref="S20:U20"/>
    <mergeCell ref="V20:Z20"/>
    <mergeCell ref="AA20:AE20"/>
    <mergeCell ref="AF20:AJ20"/>
    <mergeCell ref="AK20:AQ20"/>
    <mergeCell ref="AR20:AX20"/>
    <mergeCell ref="AK19:AQ19"/>
    <mergeCell ref="AR19:AX19"/>
    <mergeCell ref="BN23:BU23"/>
    <mergeCell ref="A40:R40"/>
    <mergeCell ref="S40:U40"/>
    <mergeCell ref="V40:Z40"/>
    <mergeCell ref="AA40:AE40"/>
    <mergeCell ref="AF40:AJ40"/>
    <mergeCell ref="AK40:AQ40"/>
    <mergeCell ref="AR40:AX40"/>
    <mergeCell ref="AY40:BE40"/>
    <mergeCell ref="BF40:BM40"/>
    <mergeCell ref="CQ23:CU23"/>
    <mergeCell ref="BV22:CB22"/>
    <mergeCell ref="BV40:CB40"/>
    <mergeCell ref="CC40:CI40"/>
    <mergeCell ref="CJ40:CP40"/>
    <mergeCell ref="AY23:BE23"/>
    <mergeCell ref="BF23:BM23"/>
    <mergeCell ref="BN21:BU21"/>
    <mergeCell ref="A22:R22"/>
    <mergeCell ref="S22:U22"/>
    <mergeCell ref="V22:Z22"/>
    <mergeCell ref="AA22:AE22"/>
    <mergeCell ref="AF22:AJ22"/>
    <mergeCell ref="A21:R21"/>
    <mergeCell ref="S21:U21"/>
    <mergeCell ref="V21:Z21"/>
    <mergeCell ref="AA21:AE21"/>
    <mergeCell ref="AF21:AJ21"/>
    <mergeCell ref="AK21:AQ21"/>
    <mergeCell ref="AK22:AQ22"/>
    <mergeCell ref="AR22:AX22"/>
    <mergeCell ref="AY22:BE22"/>
    <mergeCell ref="BF22:BM22"/>
    <mergeCell ref="BN22:BU22"/>
    <mergeCell ref="CC24:CI24"/>
    <mergeCell ref="CJ24:CP24"/>
    <mergeCell ref="CQ24:CU24"/>
    <mergeCell ref="AY24:BE24"/>
    <mergeCell ref="BF24:BM24"/>
    <mergeCell ref="BN24:BU24"/>
    <mergeCell ref="BV24:CB24"/>
    <mergeCell ref="CQ40:CU40"/>
    <mergeCell ref="CQ20:CU20"/>
    <mergeCell ref="BV20:CB20"/>
    <mergeCell ref="CC20:CI20"/>
    <mergeCell ref="CJ20:CP20"/>
    <mergeCell ref="CC22:CI22"/>
    <mergeCell ref="CJ22:CP22"/>
    <mergeCell ref="CQ25:CU25"/>
    <mergeCell ref="CQ26:CU26"/>
    <mergeCell ref="BV21:CB21"/>
    <mergeCell ref="CC21:CI21"/>
    <mergeCell ref="CJ21:CP21"/>
    <mergeCell ref="CQ21:CU21"/>
    <mergeCell ref="CQ22:CU22"/>
    <mergeCell ref="BV23:CB23"/>
    <mergeCell ref="CC23:CI23"/>
    <mergeCell ref="CJ23:CP23"/>
    <mergeCell ref="A23:R23"/>
    <mergeCell ref="S23:U23"/>
    <mergeCell ref="V23:Z23"/>
    <mergeCell ref="AA23:AE23"/>
    <mergeCell ref="AF23:AJ23"/>
    <mergeCell ref="AK23:AQ23"/>
    <mergeCell ref="AR23:AX23"/>
    <mergeCell ref="A25:R25"/>
    <mergeCell ref="S25:U25"/>
    <mergeCell ref="V25:Z25"/>
    <mergeCell ref="AA25:AE25"/>
    <mergeCell ref="AF25:AJ25"/>
    <mergeCell ref="AK25:AQ25"/>
    <mergeCell ref="AR25:AX25"/>
    <mergeCell ref="AK24:AQ24"/>
    <mergeCell ref="AR24:AX24"/>
    <mergeCell ref="A24:R24"/>
    <mergeCell ref="S24:U24"/>
    <mergeCell ref="V24:Z24"/>
    <mergeCell ref="AA24:AE24"/>
    <mergeCell ref="AF24:AJ24"/>
    <mergeCell ref="A26:R26"/>
    <mergeCell ref="S26:U26"/>
    <mergeCell ref="V26:Z26"/>
    <mergeCell ref="AA26:AE26"/>
    <mergeCell ref="AF26:AJ26"/>
    <mergeCell ref="AK26:AQ26"/>
    <mergeCell ref="AR26:AX26"/>
    <mergeCell ref="AY26:BE26"/>
    <mergeCell ref="BF26:BM26"/>
    <mergeCell ref="AY25:BE25"/>
    <mergeCell ref="BF25:BM25"/>
    <mergeCell ref="BN25:BU25"/>
    <mergeCell ref="BV25:CB25"/>
    <mergeCell ref="CC25:CI25"/>
    <mergeCell ref="CJ25:CP25"/>
    <mergeCell ref="BN26:BU26"/>
    <mergeCell ref="BV26:CB26"/>
    <mergeCell ref="CC26:CI26"/>
    <mergeCell ref="CJ26:CP26"/>
    <mergeCell ref="A27:R27"/>
    <mergeCell ref="S27:U27"/>
    <mergeCell ref="V27:Z27"/>
    <mergeCell ref="AA27:AE27"/>
    <mergeCell ref="AF27:AJ27"/>
    <mergeCell ref="CC27:CI27"/>
    <mergeCell ref="CJ27:CP27"/>
    <mergeCell ref="CQ27:CU27"/>
    <mergeCell ref="A28:R28"/>
    <mergeCell ref="S28:U28"/>
    <mergeCell ref="V28:Z28"/>
    <mergeCell ref="AA28:AE28"/>
    <mergeCell ref="AF28:AJ28"/>
    <mergeCell ref="AK28:AQ28"/>
    <mergeCell ref="AR28:AX28"/>
    <mergeCell ref="AK27:AQ27"/>
    <mergeCell ref="AR27:AX27"/>
    <mergeCell ref="AY27:BE27"/>
    <mergeCell ref="BF27:BM27"/>
    <mergeCell ref="BN27:BU27"/>
    <mergeCell ref="BV27:CB27"/>
    <mergeCell ref="CQ28:CU28"/>
    <mergeCell ref="AY28:BE28"/>
    <mergeCell ref="BF28:BM28"/>
    <mergeCell ref="A29:R29"/>
    <mergeCell ref="S29:U29"/>
    <mergeCell ref="V29:Z29"/>
    <mergeCell ref="AA29:AE29"/>
    <mergeCell ref="AF29:AJ29"/>
    <mergeCell ref="AK29:AQ29"/>
    <mergeCell ref="AR29:AX29"/>
    <mergeCell ref="AY29:BE29"/>
    <mergeCell ref="BF29:BM29"/>
    <mergeCell ref="BN28:BU28"/>
    <mergeCell ref="BV28:CB28"/>
    <mergeCell ref="CC28:CI28"/>
    <mergeCell ref="CJ28:CP28"/>
    <mergeCell ref="BN29:BU29"/>
    <mergeCell ref="BV29:CB29"/>
    <mergeCell ref="CC29:CI29"/>
    <mergeCell ref="CJ29:CP29"/>
    <mergeCell ref="CQ29:CU29"/>
    <mergeCell ref="A30:R30"/>
    <mergeCell ref="S30:U30"/>
    <mergeCell ref="V30:Z30"/>
    <mergeCell ref="AA30:AE30"/>
    <mergeCell ref="AF30:AJ30"/>
    <mergeCell ref="CC30:CI30"/>
    <mergeCell ref="CJ30:CP30"/>
    <mergeCell ref="CQ30:CU30"/>
    <mergeCell ref="A31:R31"/>
    <mergeCell ref="S31:U31"/>
    <mergeCell ref="V31:Z31"/>
    <mergeCell ref="AA31:AE31"/>
    <mergeCell ref="AF31:AJ31"/>
    <mergeCell ref="AK31:AQ31"/>
    <mergeCell ref="AR31:AX31"/>
    <mergeCell ref="AK30:AQ30"/>
    <mergeCell ref="AR30:AX30"/>
    <mergeCell ref="AY30:BE30"/>
    <mergeCell ref="BF30:BM30"/>
    <mergeCell ref="BN30:BU30"/>
    <mergeCell ref="BV30:CB30"/>
    <mergeCell ref="CQ31:CU31"/>
    <mergeCell ref="AY31:BE31"/>
    <mergeCell ref="BF31:BM31"/>
    <mergeCell ref="A32:R32"/>
    <mergeCell ref="S32:U32"/>
    <mergeCell ref="V32:Z32"/>
    <mergeCell ref="AA32:AE32"/>
    <mergeCell ref="AF32:AJ32"/>
    <mergeCell ref="AK32:AQ32"/>
    <mergeCell ref="AR32:AX32"/>
    <mergeCell ref="AY32:BE32"/>
    <mergeCell ref="BF32:BM32"/>
    <mergeCell ref="BN31:BU31"/>
    <mergeCell ref="BV31:CB31"/>
    <mergeCell ref="CC31:CI31"/>
    <mergeCell ref="CJ31:CP31"/>
    <mergeCell ref="BN32:BU32"/>
    <mergeCell ref="BV32:CB32"/>
    <mergeCell ref="CC32:CI32"/>
    <mergeCell ref="CJ32:CP32"/>
    <mergeCell ref="CQ32:CU32"/>
    <mergeCell ref="A33:R33"/>
    <mergeCell ref="S33:U33"/>
    <mergeCell ref="V33:Z33"/>
    <mergeCell ref="AA33:AE33"/>
    <mergeCell ref="AF33:AJ33"/>
    <mergeCell ref="CC33:CI33"/>
    <mergeCell ref="CJ33:CP33"/>
    <mergeCell ref="CQ33:CU33"/>
    <mergeCell ref="A34:R34"/>
    <mergeCell ref="S34:U34"/>
    <mergeCell ref="V34:Z34"/>
    <mergeCell ref="AA34:AE34"/>
    <mergeCell ref="AF34:AJ34"/>
    <mergeCell ref="AK34:AQ34"/>
    <mergeCell ref="AR34:AX34"/>
    <mergeCell ref="AK33:AQ33"/>
    <mergeCell ref="AR33:AX33"/>
    <mergeCell ref="AY33:BE33"/>
    <mergeCell ref="BF33:BM33"/>
    <mergeCell ref="BN33:BU33"/>
    <mergeCell ref="BV33:CB33"/>
    <mergeCell ref="CQ34:CU34"/>
    <mergeCell ref="AY34:BE34"/>
    <mergeCell ref="BF34:BM34"/>
    <mergeCell ref="A35:R35"/>
    <mergeCell ref="S35:U35"/>
    <mergeCell ref="V35:Z35"/>
    <mergeCell ref="AA35:AE35"/>
    <mergeCell ref="AF35:AJ35"/>
    <mergeCell ref="AK35:AQ35"/>
    <mergeCell ref="AR35:AX35"/>
    <mergeCell ref="AY35:BE35"/>
    <mergeCell ref="BF35:BM35"/>
    <mergeCell ref="BN34:BU34"/>
    <mergeCell ref="BV34:CB34"/>
    <mergeCell ref="CC34:CI34"/>
    <mergeCell ref="CJ34:CP34"/>
    <mergeCell ref="BN35:BU35"/>
    <mergeCell ref="BV35:CB35"/>
    <mergeCell ref="CC35:CI35"/>
    <mergeCell ref="CJ35:CP35"/>
    <mergeCell ref="CQ35:CU35"/>
    <mergeCell ref="A36:R36"/>
    <mergeCell ref="S36:U36"/>
    <mergeCell ref="V36:Z36"/>
    <mergeCell ref="AA36:AE36"/>
    <mergeCell ref="AF36:AJ36"/>
    <mergeCell ref="CC36:CI36"/>
    <mergeCell ref="CJ36:CP36"/>
    <mergeCell ref="CQ36:CU36"/>
    <mergeCell ref="A37:R37"/>
    <mergeCell ref="S37:U37"/>
    <mergeCell ref="V37:Z37"/>
    <mergeCell ref="AA37:AE37"/>
    <mergeCell ref="AF37:AJ37"/>
    <mergeCell ref="AK37:AQ37"/>
    <mergeCell ref="AR37:AX37"/>
    <mergeCell ref="AK36:AQ36"/>
    <mergeCell ref="AR36:AX36"/>
    <mergeCell ref="AY36:BE36"/>
    <mergeCell ref="BF36:BM36"/>
    <mergeCell ref="BN36:BU36"/>
    <mergeCell ref="BV36:CB36"/>
    <mergeCell ref="CQ37:CU37"/>
    <mergeCell ref="AY37:BE37"/>
    <mergeCell ref="BF37:BM37"/>
    <mergeCell ref="A38:R38"/>
    <mergeCell ref="S38:U38"/>
    <mergeCell ref="V38:Z38"/>
    <mergeCell ref="AA38:AE38"/>
    <mergeCell ref="AF38:AJ38"/>
    <mergeCell ref="AK38:AQ38"/>
    <mergeCell ref="AR38:AX38"/>
    <mergeCell ref="AY38:BE38"/>
    <mergeCell ref="BF38:BM38"/>
    <mergeCell ref="BN37:BU37"/>
    <mergeCell ref="BV37:CB37"/>
    <mergeCell ref="CC37:CI37"/>
    <mergeCell ref="CJ37:CP37"/>
    <mergeCell ref="BN38:BU38"/>
    <mergeCell ref="BV38:CB38"/>
    <mergeCell ref="CC38:CI38"/>
    <mergeCell ref="CJ38:CP38"/>
    <mergeCell ref="CQ38:CU38"/>
    <mergeCell ref="A39:R39"/>
    <mergeCell ref="S39:U39"/>
    <mergeCell ref="V39:Z39"/>
    <mergeCell ref="AA39:AE39"/>
    <mergeCell ref="AF39:AJ39"/>
    <mergeCell ref="CC39:CI39"/>
    <mergeCell ref="CJ39:CP39"/>
    <mergeCell ref="CQ39:CU39"/>
    <mergeCell ref="AK39:AQ39"/>
    <mergeCell ref="AR39:AX39"/>
    <mergeCell ref="AY39:BE39"/>
    <mergeCell ref="BF39:BM39"/>
    <mergeCell ref="BN39:BU39"/>
    <mergeCell ref="BV39:CB39"/>
  </mergeCells>
  <phoneticPr fontId="2" type="noConversion"/>
  <hyperlinks>
    <hyperlink ref="AY50" r:id="rId1"/>
  </hyperlinks>
  <pageMargins left="0.19685039370078741" right="0.19685039370078741" top="0.39370078740157483" bottom="0.39370078740157483" header="0.27559055118110237" footer="0.27559055118110237"/>
  <pageSetup paperSize="9" scale="96" orientation="landscape" horizontalDpi="300" verticalDpi="300" r:id="rId2"/>
  <headerFooter alignWithMargins="0">
    <oddHeader>&amp;L&amp;"Arial,обычный"&amp;6Подготовлено с использованием системы ГАРАНТ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10" sqref="C10"/>
    </sheetView>
  </sheetViews>
  <sheetFormatPr defaultRowHeight="12.75" x14ac:dyDescent="0.2"/>
  <cols>
    <col min="1" max="1" width="25" customWidth="1"/>
  </cols>
  <sheetData>
    <row r="1" spans="1:2" x14ac:dyDescent="0.2">
      <c r="B1" s="44" t="s">
        <v>104</v>
      </c>
    </row>
    <row r="3" spans="1:2" ht="66.75" customHeight="1" x14ac:dyDescent="0.2">
      <c r="A3" t="s">
        <v>171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Лист2!Заголовки_для_печати</vt:lpstr>
      <vt:lpstr>Лист3!Заголовки_для_печати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Ефремова Вероника Александровна</cp:lastModifiedBy>
  <cp:lastPrinted>2021-02-05T11:59:02Z</cp:lastPrinted>
  <dcterms:created xsi:type="dcterms:W3CDTF">2004-06-16T07:44:42Z</dcterms:created>
  <dcterms:modified xsi:type="dcterms:W3CDTF">2021-03-01T06:20:22Z</dcterms:modified>
</cp:coreProperties>
</file>